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5054017f5944fb7" /></Relationships>
</file>

<file path=xl/workbook.xml><?xml version="1.0" encoding="utf-8"?>
<x:workbook xmlns:x="http://schemas.openxmlformats.org/spreadsheetml/2006/main">
  <x:sheets>
    <x:sheet xmlns:r="http://schemas.openxmlformats.org/officeDocument/2006/relationships" name="Read me" sheetId="1" r:id="R056bc5f1997041df"/>
    <x:sheet xmlns:r="http://schemas.openxmlformats.org/officeDocument/2006/relationships" name="Estimate" sheetId="2" r:id="Rd550489bdeec4475"/>
    <x:sheet xmlns:r="http://schemas.openxmlformats.org/officeDocument/2006/relationships" name="Ledger" sheetId="3" r:id="R6b5105321d42490c"/>
    <x:sheet xmlns:r="http://schemas.openxmlformats.org/officeDocument/2006/relationships" name="Worked example" sheetId="4" r:id="Rcb64e7d8b1494699"/>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000"/>
    <x:numFmt numFmtId="202" formatCode="0.00"/>
    <x:numFmt numFmtId="203" formatCode="0"/>
  </x:numFmts>
  <x:fonts count="6">
    <x:font>
      <x:sz val="11"/>
      <x:name val="Carlito"/>
    </x:font>
    <x:font>
      <x:sz val="11"/>
      <x:color rgb="FF141816"/>
      <x:name val="Arial"/>
    </x:font>
    <x:font>
      <x:b/>
      <x:sz val="18"/>
      <x:color rgb="FF345F9A"/>
      <x:name val="Arial"/>
    </x:font>
    <x:font>
      <x:b/>
      <x:sz val="11"/>
      <x:color rgb="FF141816"/>
      <x:name val="Arial"/>
    </x:font>
    <x:font>
      <x:b/>
      <x:sz val="11"/>
      <x:color rgb="FFFFFFFF"/>
      <x:name val="Arial"/>
    </x:font>
    <x:font>
      <x:sz val="11"/>
      <x:color rgb="FF1D4ED8"/>
      <x:name val="Arial"/>
    </x:font>
  </x:fonts>
  <x:fills count="6">
    <x:fill>
      <x:patternFill patternType="none"/>
    </x:fill>
    <x:fill>
      <x:patternFill patternType="gray125"/>
    </x:fill>
    <x:fill>
      <x:patternFill patternType="solid">
        <x:fgColor rgb="FFFAF8F2"/>
      </x:patternFill>
    </x:fill>
    <x:fill>
      <x:patternFill patternType="solid">
        <x:fgColor rgb="FF345F9A"/>
      </x:patternFill>
    </x:fill>
    <x:fill>
      <x:patternFill patternType="solid">
        <x:fgColor rgb="FFFFF1D4"/>
      </x:patternFill>
    </x:fill>
    <x:fill>
      <x:patternFill patternType="solid">
        <x:fgColor rgb="FFE7EBF0"/>
      </x:patternFill>
    </x:fill>
  </x:fills>
  <x:borders count="1">
    <x:border/>
  </x:borders>
  <x:cellStyleXfs count="1">
    <x:xf numFmtId="0" fontId="0" fillId="0" borderId="0"/>
  </x:cellStyleXfs>
  <x:cellXfs count="20">
    <x:xf numFmtId="0" fontId="0" fillId="0" borderId="0" xfId="0"/>
    <x:xf numFmtId="0" fontId="1" fillId="0"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200" fontId="1" fillId="2"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201" fontId="5" fillId="4" borderId="0" xfId="0" applyNumberFormat="1" applyFont="1" applyFill="1" applyBorder="1" applyAlignment="1">
      <x:alignment vertical="center" wrapText="1"/>
    </x:xf>
    <x:xf numFmtId="202" fontId="5" fillId="4" borderId="0" xfId="0" applyNumberFormat="1" applyFont="1" applyFill="1" applyBorder="1" applyAlignment="1">
      <x:alignment vertical="center" wrapText="1"/>
    </x:xf>
    <x:xf numFmtId="202" fontId="1" fillId="5" borderId="0" xfId="0" applyNumberFormat="1" applyFont="1" applyFill="1" applyBorder="1" applyAlignment="1">
      <x:alignment vertical="center" wrapText="1"/>
    </x:xf>
    <x:xf numFmtId="203" fontId="1" fillId="2" borderId="0" xfId="0" applyNumberFormat="1" applyFont="1" applyFill="1" applyBorder="1" applyAlignment="1">
      <x:alignment vertical="center" wrapText="1"/>
    </x:xf>
    <x:xf numFmtId="200" fontId="5" fillId="4" borderId="0" xfId="0" applyNumberFormat="1" applyFont="1" applyFill="1" applyBorder="1" applyAlignment="1">
      <x:alignment vertical="center" wrapText="1"/>
    </x:xf>
    <x:xf numFmtId="201" fontId="1" fillId="2" borderId="0" xfId="0" applyNumberFormat="1" applyFont="1" applyFill="1" applyBorder="1" applyAlignment="1">
      <x:alignment vertical="center" wrapText="1"/>
    </x:xf>
    <x:xf numFmtId="202" fontId="1" fillId="2"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52da7f421a8432e" /><Relationship Type="http://schemas.openxmlformats.org/officeDocument/2006/relationships/theme" Target="/xl/theme/theme1.xml" Id="R43034432fc9e40dc" /><Relationship Type="http://schemas.openxmlformats.org/officeDocument/2006/relationships/sharedStrings" Target="/xl/sharedStrings.xml" Id="R584310addbb44482" /><Relationship Type="http://schemas.openxmlformats.org/officeDocument/2006/relationships/worksheet" Target="/xl/worksheets/sheet1.xml" Id="R056bc5f1997041df" /><Relationship Type="http://schemas.openxmlformats.org/officeDocument/2006/relationships/worksheet" Target="/xl/worksheets/sheet2.xml" Id="Rd550489bdeec4475" /><Relationship Type="http://schemas.openxmlformats.org/officeDocument/2006/relationships/worksheet" Target="/xl/worksheets/sheet3.xml" Id="R6b5105321d42490c" /><Relationship Type="http://schemas.openxmlformats.org/officeDocument/2006/relationships/worksheet" Target="/xl/worksheets/sheet4.xml" Id="Rcb64e7d8b149469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345F9A"/>
  </x:sheetPr>
  <x:sheetViews>
    <x:sheetView showGridLines="0" workbookViewId="0"/>
  </x:sheetViews>
  <x:sheetFormatPr defaultRowHeight="15"/>
  <x:cols>
    <x:col min="1" max="1" width="31" hidden="0" customWidth="1"/>
    <x:col min="2" max="2" width="79" hidden="0" customWidth="1"/>
    <x:col min="3" max="3" width="17" hidden="0" customWidth="1"/>
    <x:col min="4" max="4" width="43" hidden="0" customWidth="1"/>
  </x:cols>
  <x:sheetData>
    <x:row r="1" ht="48" customHeight="1">
      <x:c r="A1" s="5" t="str">
        <x:v>OpenClaw cost worksheet</x:v>
      </x:c>
      <x:c r="B1" s="4" t="str">
        <x:v>A blank estimate, a receipt ledger, and an assumed example.</x:v>
      </x:c>
      <x:c r="C1" s="4"/>
      <x:c r="D1" s="4"/>
    </x:row>
    <x:row r="2" ht="26" customHeight="1">
      <x:c r="A2" s="4"/>
      <x:c r="B2" s="4"/>
      <x:c r="C2" s="4"/>
      <x:c r="D2" s="4"/>
    </x:row>
    <x:row r="3" ht="64" customHeight="1">
      <x:c r="A3" s="6" t="str">
        <x:v>Start here</x:v>
      </x:c>
      <x:c r="B3" s="4" t="str">
        <x:v>Use Estimate for a chosen billing period. Amber cells are inputs; calculated amounts and status cells are gray. Inputs begin blank.</x:v>
      </x:c>
      <x:c r="C3" s="4"/>
      <x:c r="D3" s="4"/>
    </x:row>
    <x:row r="4" ht="64" customHeight="1">
      <x:c r="A4" s="6" t="str">
        <x:v>Reporting currency</x:v>
      </x:c>
      <x:c r="B4" s="4" t="str">
        <x:v>Choose one currency in Estimate!B5. Enter the same currency beside every priced row. A different currency is excluded from the known subtotal and blocks a full total. No foreign exchange conversion is supplied.</x:v>
      </x:c>
      <x:c r="C4" s="4"/>
      <x:c r="D4" s="4"/>
    </x:row>
    <x:row r="5" ht="64" customHeight="1">
      <x:c r="A5" s="6" t="str">
        <x:v>Required rows</x:v>
      </x:c>
      <x:c r="B5" s="4" t="str">
        <x:v>Every row must be priced, marked Not used, or marked Covered by plan. A missing rate, quantity, currency, or treatment keeps that row unknown. Do not mark an unknown charge Not used.</x:v>
      </x:c>
      <x:c r="C5" s="4"/>
      <x:c r="D5" s="4"/>
    </x:row>
    <x:row r="6" ht="64" customHeight="1">
      <x:c r="A6" s="6" t="str">
        <x:v>Million-token units</x:v>
      </x:c>
      <x:c r="B6" s="4" t="str">
        <x:v>Quantities are millions of tokens: six million is entered as 6. Put uncached input in Model input and separately priced cache use in its own rows. Match model, route, region, cache duration, and tier to the rate.</x:v>
      </x:c>
      <x:c r="C6" s="4"/>
      <x:c r="D6" s="4"/>
    </x:row>
    <x:row r="7" ht="64" customHeight="1">
      <x:c r="A7" s="6" t="str">
        <x:v>Operator time</x:v>
      </x:c>
      <x:c r="B7" s="4" t="str">
        <x:v>Enter minutes on the Operator time row and an hourly value in its Rate cell. The formula divides minutes by 60. Keep time separate from cash charges.</x:v>
      </x:c>
      <x:c r="C7" s="4"/>
      <x:c r="D7" s="4"/>
    </x:row>
    <x:row r="8" ht="64" customHeight="1">
      <x:c r="A8" s="6" t="str">
        <x:v>Covered by plan</x:v>
      </x:c>
      <x:c r="B8" s="4" t="str">
        <x:v>Use only when the row is entirely covered by an allowance or prepaid balance; it adds zero new cash. Put the plan or credit allocation in Subscription / credits. For partly covered use, price only the uncovered quantity and record allowance consumption in Ledger.</x:v>
      </x:c>
      <x:c r="C8" s="4"/>
      <x:c r="D8" s="4"/>
    </x:row>
    <x:row r="9" ht="64" customHeight="1">
      <x:c r="A9" s="6" t="str">
        <x:v>Credits and cash</x:v>
      </x:c>
      <x:c r="B9" s="4" t="str">
        <x:v>Buying credit and later consuming the same credit are not two cash expenses. Use Ledger to record amount already paid, allocation, estimated additional charge, and invoice amount separately. Never sum those four columns together.</x:v>
      </x:c>
      <x:c r="C9" s="4"/>
      <x:c r="D9" s="4"/>
    </x:row>
    <x:row r="10" ht="64" customHeight="1">
      <x:c r="A10" s="6" t="str">
        <x:v>Estimates and invoices</x:v>
      </x:c>
      <x:c r="B10" s="4" t="str">
        <x:v>Estimate calculates allocated expense plus expected additional charges. Ledger records evidence after the billing period. A provider invoice or billing record can replace an estimate for its exact, nonoverlapping scope.</x:v>
      </x:c>
      <x:c r="C10" s="4"/>
      <x:c r="D10" s="4"/>
    </x:row>
    <x:row r="11" ht="64" customHeight="1">
      <x:c r="A11" s="6" t="str">
        <x:v>Local inference</x:v>
      </x:c>
      <x:c r="B11" s="4" t="str">
        <x:v>A zero configured token rate does not price a machine, electricity, storage, maintenance, or operator time. Enter the chosen allocation, including an explicit zero if appropriate.</x:v>
      </x:c>
      <x:c r="C11" s="4"/>
      <x:c r="D11" s="4"/>
    </x:row>
    <x:row r="12" ht="64" customHeight="1">
      <x:c r="A12" s="6" t="str">
        <x:v>Included model use</x:v>
      </x:c>
      <x:c r="B12" s="4" t="str">
        <x:v>Count billed prompt context, tool results, output, subagent usage, retries, and compaction. Missing or canceled-call usage stays unknown until the provider supplies it. Do not estimate a whole period from one message.</x:v>
      </x:c>
      <x:c r="C12" s="4"/>
      <x:c r="D12" s="4"/>
    </x:row>
    <x:row r="13" ht="64" customHeight="1">
      <x:c r="A13" s="6" t="str">
        <x:v>Known subtotal</x:v>
      </x:c>
      <x:c r="B13" s="4" t="str">
        <x:v>Known components include only priced rows in the reporting currency. The full cash and operating estimates stay blank while relevant rows remain unknown. Zero appears only after an explicit zero or unused/covered choice.</x:v>
      </x:c>
      <x:c r="C13" s="4"/>
      <x:c r="D13" s="4"/>
    </x:row>
    <x:row r="14" ht="64" customHeight="1">
      <x:c r="A14" s="6" t="str">
        <x:v>Worked example</x:v>
      </x:c>
      <x:c r="B14" s="4" t="str">
        <x:v>A separate instructional example uses six million input tokens and 0.6 million output tokens. Its host, tool, storage, and time inputs are assumptions. It is not a measured OpenClaw bill or a vendor hosting quote.</x:v>
      </x:c>
      <x:c r="C14" s="4"/>
      <x:c r="D14" s="4"/>
    </x:row>
    <x:row r="15" ht="64" customHeight="1">
      <x:c r="A15" s="6" t="str">
        <x:v>Scope</x:v>
      </x:c>
      <x:c r="B15" s="4" t="str">
        <x:v>Software, plans/credits, model input/output/cache, tools/media, host, storage, electricity/hardware, tax/fees, operator time, and other costs. Use separate Estimate sheet copies for multiple models or tool tariffs. Reconcile their allocations in Ledger without duplicating shared costs.</x:v>
      </x:c>
      <x:c r="C15" s="4"/>
      <x:c r="D15" s="4"/>
    </x:row>
    <x:row r="16" ht="64" customHeight="1">
      <x:c r="A16" s="6" t="str">
        <x:v>Check current rates</x:v>
      </x:c>
      <x:c r="B16" s="4" t="str">
        <x:v>Facts and one example rate were checked September 30, 2026. Recheck the exact provider route before using the example. OpenClaw has no first-party paid tier; third-party hosting can charge separately.</x:v>
      </x:c>
      <x:c r="C16" s="4"/>
      <x:c r="D16" s="4"/>
    </x:row>
    <x:row r="17" ht="26" customHeight="1">
      <x:c r="A17" s="4"/>
      <x:c r="B17" s="4"/>
      <x:c r="C17" s="4"/>
      <x:c r="D17" s="4"/>
    </x:row>
    <x:row r="18" ht="52" customHeight="1">
      <x:c r="A18" s="8" t="str">
        <x:v>Public sources</x:v>
      </x:c>
      <x:c r="B18" s="8" t="str">
        <x:v>Purpose</x:v>
      </x:c>
      <x:c r="C18" s="8" t="str">
        <x:v>Checked</x:v>
      </x:c>
      <x:c r="D18" s="8" t="str">
        <x:v>URL</x:v>
      </x:c>
    </x:row>
    <x:row r="19" ht="60" customHeight="1">
      <x:c r="A19" s="4" t="str">
        <x:v>OpenClaw FAQ</x:v>
      </x:c>
      <x:c r="B19" s="4" t="str">
        <x:v>No first-party paid tier or hosted service; self-run gateway.</x:v>
      </x:c>
      <x:c r="C19" s="9" t="n">
        <x:v>46295.5</x:v>
      </x:c>
      <x:c r="D19" s="4" t="str">
        <x:v>https://docs.openclaw.ai/help/faq/what-is-openclaw</x:v>
      </x:c>
    </x:row>
    <x:row r="20" ht="60" customHeight="1">
      <x:c r="A20" s="4" t="str">
        <x:v>OpenClaw license</x:v>
      </x:c>
      <x:c r="B20" s="4" t="str">
        <x:v>MIT software license, free of charge.</x:v>
      </x:c>
      <x:c r="C20" s="9" t="n">
        <x:v>46295.5</x:v>
      </x:c>
      <x:c r="D20" s="4" t="str">
        <x:v>https://github.com/openclaw/openclaw/blob/main/LICENSE</x:v>
      </x:c>
    </x:row>
    <x:row r="21" ht="60" customHeight="1">
      <x:c r="A21" s="4" t="str">
        <x:v>Token use</x:v>
      </x:c>
      <x:c r="B21" s="4" t="str">
        <x:v>Token context and USD-per-million pricing metadata.</x:v>
      </x:c>
      <x:c r="C21" s="9" t="n">
        <x:v>46295.5</x:v>
      </x:c>
      <x:c r="D21" s="4" t="str">
        <x:v>https://docs.openclaw.ai/reference/token-use</x:v>
      </x:c>
    </x:row>
    <x:row r="22" ht="60" customHeight="1">
      <x:c r="A22" s="4" t="str">
        <x:v>API usage costs</x:v>
      </x:c>
      <x:c r="B22" s="4" t="str">
        <x:v>Configured model and external-service costs.</x:v>
      </x:c>
      <x:c r="C22" s="9" t="n">
        <x:v>46295.5</x:v>
      </x:c>
      <x:c r="D22" s="4" t="str">
        <x:v>https://docs.openclaw.ai/reference/api-usage-costs</x:v>
      </x:c>
    </x:row>
    <x:row r="23" ht="60" customHeight="1">
      <x:c r="A23" s="4" t="str">
        <x:v>Usage tracking</x:v>
      </x:c>
      <x:c r="B23" s="4" t="str">
        <x:v>Provider usage/billing records and local estimates.</x:v>
      </x:c>
      <x:c r="C23" s="9" t="n">
        <x:v>46295.5</x:v>
      </x:c>
      <x:c r="D23" s="4" t="str">
        <x:v>https://docs.openclaw.ai/concepts/usage-tracking</x:v>
      </x:c>
    </x:row>
    <x:row r="24" ht="60" customHeight="1">
      <x:c r="A24" s="4" t="str">
        <x:v>Custom providers</x:v>
      </x:c>
      <x:c r="B24" s="4" t="str">
        <x:v>Local backends and optional cost metadata.</x:v>
      </x:c>
      <x:c r="C24" s="9" t="n">
        <x:v>46295.5</x:v>
      </x:c>
      <x:c r="D24" s="4" t="str">
        <x:v>https://docs.openclaw.ai/concepts/model-providers/custom-providers</x:v>
      </x:c>
    </x:row>
    <x:row r="25" ht="60" customHeight="1">
      <x:c r="A25" s="4" t="str">
        <x:v>Claude Sonnet 5.5</x:v>
      </x:c>
      <x:c r="B25" s="4" t="str">
        <x:v>Exact API model claude-sonnet-5-5; input/output rates.</x:v>
      </x:c>
      <x:c r="C25" s="9" t="n">
        <x:v>46295.5</x:v>
      </x:c>
      <x:c r="D25" s="4" t="str">
        <x:v>https://platform.claude.com/docs/en/models/sonnet-5-5/overview</x:v>
      </x:c>
    </x:row>
    <x:row r="26" ht="60" customHeight="1">
      <x:c r="A26" s="4" t="str">
        <x:v>Claude API pricing</x:v>
      </x:c>
      <x:c r="B26" s="4" t="str">
        <x:v>Standard/global prices, cache and other modifiers.</x:v>
      </x:c>
      <x:c r="C26" s="9" t="n">
        <x:v>46295.5</x:v>
      </x:c>
      <x:c r="D26" s="4" t="str">
        <x:v>https://platform.claude.com/docs/en/about-claude/pricing</x:v>
      </x:c>
    </x:row>
    <x:row r="27" ht="26" customHeight="1">
      <x:c r="A27" s="4"/>
      <x:c r="B27" s="4"/>
      <x:c r="C27" s="4"/>
      <x:c r="D27" s="4"/>
    </x:row>
    <x:row r="28" ht="26" customHeight="1">
      <x:c r="A28" s="4"/>
      <x:c r="B28" s="4"/>
      <x:c r="C28" s="4"/>
      <x:c r="D28" s="4"/>
    </x:row>
    <x:row r="29" ht="26" customHeight="1">
      <x:c r="A29" s="4" t="str">
        <x:v>Guide</x:v>
      </x:c>
      <x:c r="B29" s="4" t="str">
        <x:v>https://benchlm.ai/blog/posts/openclaw-pricing</x:v>
      </x:c>
      <x:c r="C29" s="4"/>
      <x:c r="D29" s="4"/>
    </x:row>
    <x:row r="30" ht="26" customHeight="1">
      <x:c r="A30" s="4" t="str">
        <x:v>Current API comparisons</x:v>
      </x:c>
      <x:c r="B30" s="4" t="str">
        <x:v>https://benchlm.ai/llm-pricing</x:v>
      </x:c>
      <x:c r="C30" s="4"/>
      <x:c r="D30" s="4"/>
    </x:row>
    <x:row r="31" ht="26" customHeight="1">
      <x:c r="A31" s="4" t="str">
        <x:v>Inference-only calculator</x:v>
      </x:c>
      <x:c r="B31" s="4" t="str">
        <x:v>https://benchlm.ai/tools/cost-calculator</x:v>
      </x:c>
      <x:c r="C31" s="4"/>
      <x:c r="D31" s="4"/>
    </x:row>
    <x:row r="32" ht="26" customHeight="1">
      <x:c r="A32" s="4"/>
      <x:c r="B32" s="4"/>
      <x:c r="C32" s="4"/>
      <x:c r="D32" s="4"/>
    </x:row>
    <x:row r="33" ht="26" customHeight="1">
      <x:c r="A33" s="4"/>
      <x:c r="B33" s="4"/>
      <x:c r="C33" s="4"/>
      <x:c r="D33" s="4"/>
    </x:row>
    <x:row r="34" ht="26" customHeight="1">
      <x:c r="A34" s="4"/>
      <x:c r="B34" s="4"/>
      <x:c r="C34" s="4"/>
      <x:c r="D34" s="4"/>
    </x:row>
    <x:row r="35" ht="26" customHeight="1">
      <x:c r="A35" s="4"/>
      <x:c r="B35" s="4"/>
      <x:c r="C35" s="4"/>
      <x:c r="D35" s="4"/>
    </x:row>
    <x:row r="36" ht="26" customHeight="1">
      <x:c r="A36" s="4"/>
      <x:c r="B36" s="4"/>
      <x:c r="C36" s="4"/>
      <x:c r="D36" s="4"/>
    </x:row>
    <x:row r="37" ht="26" customHeight="1">
      <x:c r="A37" s="4"/>
      <x:c r="B37" s="4"/>
      <x:c r="C37" s="4"/>
      <x:c r="D37" s="4"/>
    </x:row>
    <x:row r="38" ht="26" customHeight="1">
      <x:c r="A38" s="4"/>
      <x:c r="B38" s="4"/>
      <x:c r="C38" s="4"/>
      <x:c r="D38" s="4"/>
    </x:row>
    <x:row r="39" ht="26" customHeight="1">
      <x:c r="A39" s="4"/>
      <x:c r="B39" s="4"/>
      <x:c r="C39" s="4"/>
      <x:c r="D39" s="4"/>
    </x:row>
    <x:row r="40" ht="26" customHeight="1">
      <x:c r="A40" s="4"/>
      <x:c r="B40" s="4"/>
      <x:c r="C40" s="4"/>
      <x:c r="D40" s="4"/>
    </x:row>
  </x:sheetData>
  <x:pageMargins left="0.7" right="0.7" top="0.75" bottom="0.75" header="0.3" footer="0.3"/>
</x:worksheet>
</file>

<file path=xl/worksheets/sheet2.xml><?xml version="1.0" encoding="utf-8"?>
<x:worksheet xmlns:x="http://schemas.openxmlformats.org/spreadsheetml/2006/main">
  <x:sheetPr>
    <x:tabColor rgb="FF345F9A"/>
  </x:sheetPr>
  <x:sheetViews>
    <x:sheetView showGridLines="0" workbookViewId="0">
      <x:pane xSplit="1" ySplit="8" topLeftCell="B9" activePane="bottomRight" state="frozen"/>
    </x:sheetView>
  </x:sheetViews>
  <x:sheetFormatPr defaultRowHeight="15"/>
  <x:cols>
    <x:col min="1" max="1" width="32" hidden="0" customWidth="1"/>
    <x:col min="2" max="2" width="14" hidden="0" customWidth="1"/>
    <x:col min="3" max="3" width="22" hidden="0" customWidth="1"/>
    <x:col min="4" max="4" width="15" hidden="0" customWidth="1"/>
    <x:col min="5" max="5" width="17" hidden="0" customWidth="1"/>
    <x:col min="6" max="6" width="21" hidden="0" customWidth="1"/>
    <x:col min="7" max="7" width="37" hidden="0" customWidth="1"/>
    <x:col min="8" max="8" width="27" hidden="0" customWidth="1"/>
    <x:col min="9" max="9" width="12" hidden="0" customWidth="1"/>
  </x:cols>
  <x:sheetData>
    <x:row r="1" ht="48" customHeight="1">
      <x:c r="A1" s="5" t="str">
        <x:v>Your cost estimate</x:v>
      </x:c>
      <x:c r="B1" s="4"/>
      <x:c r="C1" s="4"/>
      <x:c r="D1" s="4" t="str">
        <x:v>Blank means unknown. Enter inputs in amber. Known subtotals are incomplete until all rows are resolved.</x:v>
      </x:c>
      <x:c r="E1" s="4" t="str">
        <x:v>Blank means unknown. Enter inputs in amber. Known subtotals are incomplete until all rows are resolved.</x:v>
      </x:c>
      <x:c r="F1" s="4" t="str">
        <x:v>Blank means unknown. Enter inputs in amber. Known subtotals are incomplete until all rows are resolved.</x:v>
      </x:c>
      <x:c r="G1" s="4" t="str">
        <x:v>Blank means unknown. Enter inputs in amber. Known subtotals are incomplete until all rows are resolved.</x:v>
      </x:c>
      <x:c r="H1" s="4" t="str">
        <x:v>Blank means unknown. Enter inputs in amber. Known subtotals are incomplete until all rows are resolved.</x:v>
      </x:c>
      <x:c r="I1" s="4" t="str">
        <x:v>Blank means unknown. Enter inputs in amber. Known subtotals are incomplete until all rows are resolved.</x:v>
      </x:c>
    </x:row>
    <x:row r="2" ht="26" customHeight="1">
      <x:c r="A2" s="4"/>
      <x:c r="B2" s="4"/>
      <x:c r="C2" s="4"/>
      <x:c r="D2" s="4" t="str">
        <x:v>Blank means unknown. Enter inputs in amber. Known subtotals are incomplete until all rows are resolved.</x:v>
      </x:c>
      <x:c r="E2" s="4" t="str">
        <x:v>Blank means unknown. Enter inputs in amber. Known subtotals are incomplete until all rows are resolved.</x:v>
      </x:c>
      <x:c r="F2" s="4" t="str">
        <x:v>Blank means unknown. Enter inputs in amber. Known subtotals are incomplete until all rows are resolved.</x:v>
      </x:c>
      <x:c r="G2" s="4" t="str">
        <x:v>Blank means unknown. Enter inputs in amber. Known subtotals are incomplete until all rows are resolved.</x:v>
      </x:c>
      <x:c r="H2" s="4" t="str">
        <x:v>Blank means unknown. Enter inputs in amber. Known subtotals are incomplete until all rows are resolved.</x:v>
      </x:c>
      <x:c r="I2" s="4" t="str">
        <x:v>Blank means unknown. Enter inputs in amber. Known subtotals are incomplete until all rows are resolved.</x:v>
      </x:c>
    </x:row>
    <x:row r="3" ht="26" customHeight="1">
      <x:c r="A3" s="4"/>
      <x:c r="B3" s="4"/>
      <x:c r="C3" s="4"/>
      <x:c r="D3" s="4"/>
      <x:c r="E3" s="4"/>
      <x:c r="F3" s="4"/>
      <x:c r="G3" s="4"/>
      <x:c r="H3" s="4"/>
      <x:c r="I3" s="4"/>
    </x:row>
    <x:row r="4" ht="26" customHeight="1">
      <x:c r="A4" s="4" t="str">
        <x:v>Billing period</x:v>
      </x:c>
      <x:c r="B4" s="11"/>
      <x:c r="C4" s="11"/>
      <x:c r="D4" s="4" t="str">
        <x:v>One period and one currency. Annual costs need an explicit period allocation. No automatic FX.</x:v>
      </x:c>
      <x:c r="E4" s="4" t="str">
        <x:v>One period and one currency. Annual costs need an explicit period allocation. No automatic FX.</x:v>
      </x:c>
      <x:c r="F4" s="4" t="str">
        <x:v>One period and one currency. Annual costs need an explicit period allocation. No automatic FX.</x:v>
      </x:c>
      <x:c r="G4" s="4" t="str">
        <x:v>One period and one currency. Annual costs need an explicit period allocation. No automatic FX.</x:v>
      </x:c>
      <x:c r="H4" s="4" t="str">
        <x:v>One period and one currency. Annual costs need an explicit period allocation. No automatic FX.</x:v>
      </x:c>
      <x:c r="I4" s="4" t="str">
        <x:v>One period and one currency. Annual costs need an explicit period allocation. No automatic FX.</x:v>
      </x:c>
    </x:row>
    <x:row r="5" ht="26" customHeight="1">
      <x:c r="A5" s="4" t="str">
        <x:v>Reporting currency</x:v>
      </x:c>
      <x:c r="B5" s="11"/>
      <x:c r="C5" s="4"/>
      <x:c r="D5" s="4" t="str">
        <x:v>One period and one currency. Annual costs need an explicit period allocation. No automatic FX.</x:v>
      </x:c>
      <x:c r="E5" s="4" t="str">
        <x:v>One period and one currency. Annual costs need an explicit period allocation. No automatic FX.</x:v>
      </x:c>
      <x:c r="F5" s="4" t="str">
        <x:v>One period and one currency. Annual costs need an explicit period allocation. No automatic FX.</x:v>
      </x:c>
      <x:c r="G5" s="4" t="str">
        <x:v>One period and one currency. Annual costs need an explicit period allocation. No automatic FX.</x:v>
      </x:c>
      <x:c r="H5" s="4" t="str">
        <x:v>One period and one currency. Annual costs need an explicit period allocation. No automatic FX.</x:v>
      </x:c>
      <x:c r="I5" s="4" t="str">
        <x:v>One period and one currency. Annual costs need an explicit period allocation. No automatic FX.</x:v>
      </x:c>
    </x:row>
    <x:row r="6" ht="26" customHeight="1">
      <x:c r="A6" s="4"/>
      <x:c r="B6" s="4"/>
      <x:c r="C6" s="4"/>
      <x:c r="D6" s="4"/>
      <x:c r="E6" s="4"/>
      <x:c r="F6" s="4"/>
      <x:c r="G6" s="4"/>
      <x:c r="H6" s="4"/>
      <x:c r="I6" s="4"/>
    </x:row>
    <x:row r="7" ht="26" customHeight="1">
      <x:c r="A7" s="4"/>
      <x:c r="B7" s="4"/>
      <x:c r="C7" s="4"/>
      <x:c r="D7" s="4"/>
      <x:c r="E7" s="4"/>
      <x:c r="F7" s="4"/>
      <x:c r="G7" s="4"/>
      <x:c r="H7" s="4"/>
      <x:c r="I7" s="4"/>
    </x:row>
    <x:row r="8" ht="52" customHeight="1">
      <x:c r="A8" s="8" t="str">
        <x:v>Component</x:v>
      </x:c>
      <x:c r="B8" s="8" t="str">
        <x:v>Quantity</x:v>
      </x:c>
      <x:c r="C8" s="8" t="str">
        <x:v>Quantity unit</x:v>
      </x:c>
      <x:c r="D8" s="8" t="str">
        <x:v>Rate</x:v>
      </x:c>
      <x:c r="E8" s="8" t="str">
        <x:v>Estimate</x:v>
      </x:c>
      <x:c r="F8" s="8" t="str">
        <x:v>Treatment</x:v>
      </x:c>
      <x:c r="G8" s="8" t="str">
        <x:v>Rate source / account</x:v>
      </x:c>
      <x:c r="H8" s="8" t="str">
        <x:v>Status</x:v>
      </x:c>
      <x:c r="I8" s="8" t="str">
        <x:v>Currency</x:v>
      </x:c>
    </x:row>
    <x:row r="9" ht="49" customHeight="1">
      <x:c r="A9" s="4" t="str">
        <x:v>OpenClaw software</x:v>
      </x:c>
      <x:c r="B9" s="13"/>
      <x:c r="C9" s="4" t="str">
        <x:v>period allocation</x:v>
      </x:c>
      <x:c r="D9" s="14"/>
      <x:c r="E9" s="15" t="str">
        <x:f>IF(OR(F9="Not used",F9="Covered by plan"),0,IF(AND(F9="Priced",ISNUMBER(B9),ISNUMBER(D9)),B9*D9,""))</x:f>
      </x:c>
      <x:c r="F9" s="11"/>
      <x:c r="G9" s="11"/>
      <x:c r="H9" s="12" t="str">
        <x:f>IF(F9="Not used","Not used",IF(F9="Covered by plan","Covered by plan",IF(F9&lt;&gt;"Priced","Unknown treatment",IF(NOT(ISNUMBER(B9)),"Unknown quantity",IF(NOT(ISNUMBER(D9)),"Unknown rate",IF(OR(B9&lt;0,D9&lt;0),"Check negative input",IF(I9="","Unknown currency",IF($B$5="","Choose reporting currency",IF(I9&lt;&gt;$B$5,"Currency differs","Ready")))))))))</x:f>
        <x:v>Unknown treatment</x:v>
      </x:c>
      <x:c r="I9" s="11"/>
    </x:row>
    <x:row r="10" ht="49" customHeight="1">
      <x:c r="A10" s="4" t="str">
        <x:v>Subscription / credits</x:v>
      </x:c>
      <x:c r="B10" s="13"/>
      <x:c r="C10" s="4" t="str">
        <x:v>period allocation</x:v>
      </x:c>
      <x:c r="D10" s="14"/>
      <x:c r="E10" s="15" t="str">
        <x:f>IF(OR(F10="Not used",F10="Covered by plan"),0,IF(AND(F10="Priced",ISNUMBER(B10),ISNUMBER(D10)),B10*D10,""))</x:f>
      </x:c>
      <x:c r="F10" s="11"/>
      <x:c r="G10" s="11"/>
      <x:c r="H10" s="12" t="str">
        <x:f>IF(F10="Not used","Not used",IF(F10="Covered by plan","Covered by plan",IF(F10&lt;&gt;"Priced","Unknown treatment",IF(NOT(ISNUMBER(B10)),"Unknown quantity",IF(NOT(ISNUMBER(D10)),"Unknown rate",IF(OR(B10&lt;0,D10&lt;0),"Check negative input",IF(I10="","Unknown currency",IF($B$5="","Choose reporting currency",IF(I10&lt;&gt;$B$5,"Currency differs","Ready")))))))))</x:f>
        <x:v>Unknown treatment</x:v>
      </x:c>
      <x:c r="I10" s="11"/>
    </x:row>
    <x:row r="11" ht="49" customHeight="1">
      <x:c r="A11" s="4" t="str">
        <x:v>Model input</x:v>
      </x:c>
      <x:c r="B11" s="13"/>
      <x:c r="C11" s="4" t="str">
        <x:v>million input tokens</x:v>
      </x:c>
      <x:c r="D11" s="14"/>
      <x:c r="E11" s="15" t="str">
        <x:f>IF(OR(F11="Not used",F11="Covered by plan"),0,IF(AND(F11="Priced",ISNUMBER(B11),ISNUMBER(D11)),B11*D11,""))</x:f>
      </x:c>
      <x:c r="F11" s="11"/>
      <x:c r="G11" s="11"/>
      <x:c r="H11" s="12" t="str">
        <x:f>IF(F11="Not used","Not used",IF(F11="Covered by plan","Covered by plan",IF(F11&lt;&gt;"Priced","Unknown treatment",IF(NOT(ISNUMBER(B11)),"Unknown quantity",IF(NOT(ISNUMBER(D11)),"Unknown rate",IF(OR(B11&lt;0,D11&lt;0),"Check negative input",IF(I11="","Unknown currency",IF($B$5="","Choose reporting currency",IF(I11&lt;&gt;$B$5,"Currency differs","Ready")))))))))</x:f>
        <x:v>Unknown treatment</x:v>
      </x:c>
      <x:c r="I11" s="11"/>
    </x:row>
    <x:row r="12" ht="49" customHeight="1">
      <x:c r="A12" s="4" t="str">
        <x:v>Model output</x:v>
      </x:c>
      <x:c r="B12" s="13"/>
      <x:c r="C12" s="4" t="str">
        <x:v>million output tokens</x:v>
      </x:c>
      <x:c r="D12" s="14"/>
      <x:c r="E12" s="15" t="str">
        <x:f>IF(OR(F12="Not used",F12="Covered by plan"),0,IF(AND(F12="Priced",ISNUMBER(B12),ISNUMBER(D12)),B12*D12,""))</x:f>
      </x:c>
      <x:c r="F12" s="11"/>
      <x:c r="G12" s="11"/>
      <x:c r="H12" s="12" t="str">
        <x:f>IF(F12="Not used","Not used",IF(F12="Covered by plan","Covered by plan",IF(F12&lt;&gt;"Priced","Unknown treatment",IF(NOT(ISNUMBER(B12)),"Unknown quantity",IF(NOT(ISNUMBER(D12)),"Unknown rate",IF(OR(B12&lt;0,D12&lt;0),"Check negative input",IF(I12="","Unknown currency",IF($B$5="","Choose reporting currency",IF(I12&lt;&gt;$B$5,"Currency differs","Ready")))))))))</x:f>
        <x:v>Unknown treatment</x:v>
      </x:c>
      <x:c r="I12" s="11"/>
    </x:row>
    <x:row r="13" ht="49" customHeight="1">
      <x:c r="A13" s="4" t="str">
        <x:v>Cache read</x:v>
      </x:c>
      <x:c r="B13" s="13"/>
      <x:c r="C13" s="4" t="str">
        <x:v>million tokens</x:v>
      </x:c>
      <x:c r="D13" s="14"/>
      <x:c r="E13" s="15" t="str">
        <x:f>IF(OR(F13="Not used",F13="Covered by plan"),0,IF(AND(F13="Priced",ISNUMBER(B13),ISNUMBER(D13)),B13*D13,""))</x:f>
      </x:c>
      <x:c r="F13" s="11"/>
      <x:c r="G13" s="11"/>
      <x:c r="H13" s="12" t="str">
        <x:f>IF(F13="Not used","Not used",IF(F13="Covered by plan","Covered by plan",IF(F13&lt;&gt;"Priced","Unknown treatment",IF(NOT(ISNUMBER(B13)),"Unknown quantity",IF(NOT(ISNUMBER(D13)),"Unknown rate",IF(OR(B13&lt;0,D13&lt;0),"Check negative input",IF(I13="","Unknown currency",IF($B$5="","Choose reporting currency",IF(I13&lt;&gt;$B$5,"Currency differs","Ready")))))))))</x:f>
        <x:v>Unknown treatment</x:v>
      </x:c>
      <x:c r="I13" s="11"/>
    </x:row>
    <x:row r="14" ht="49" customHeight="1">
      <x:c r="A14" s="4" t="str">
        <x:v>Cache write: 5 minutes</x:v>
      </x:c>
      <x:c r="B14" s="13"/>
      <x:c r="C14" s="4" t="str">
        <x:v>million tokens</x:v>
      </x:c>
      <x:c r="D14" s="14"/>
      <x:c r="E14" s="15" t="str">
        <x:f>IF(OR(F14="Not used",F14="Covered by plan"),0,IF(AND(F14="Priced",ISNUMBER(B14),ISNUMBER(D14)),B14*D14,""))</x:f>
      </x:c>
      <x:c r="F14" s="11"/>
      <x:c r="G14" s="11"/>
      <x:c r="H14" s="12" t="str">
        <x:f>IF(F14="Not used","Not used",IF(F14="Covered by plan","Covered by plan",IF(F14&lt;&gt;"Priced","Unknown treatment",IF(NOT(ISNUMBER(B14)),"Unknown quantity",IF(NOT(ISNUMBER(D14)),"Unknown rate",IF(OR(B14&lt;0,D14&lt;0),"Check negative input",IF(I14="","Unknown currency",IF($B$5="","Choose reporting currency",IF(I14&lt;&gt;$B$5,"Currency differs","Ready")))))))))</x:f>
        <x:v>Unknown treatment</x:v>
      </x:c>
      <x:c r="I14" s="11"/>
    </x:row>
    <x:row r="15" ht="49" customHeight="1">
      <x:c r="A15" s="4" t="str">
        <x:v>Cache write: 1 hour</x:v>
      </x:c>
      <x:c r="B15" s="13"/>
      <x:c r="C15" s="4" t="str">
        <x:v>million tokens</x:v>
      </x:c>
      <x:c r="D15" s="14"/>
      <x:c r="E15" s="15" t="str">
        <x:f>IF(OR(F15="Not used",F15="Covered by plan"),0,IF(AND(F15="Priced",ISNUMBER(B15),ISNUMBER(D15)),B15*D15,""))</x:f>
      </x:c>
      <x:c r="F15" s="11"/>
      <x:c r="G15" s="11"/>
      <x:c r="H15" s="12" t="str">
        <x:f>IF(F15="Not used","Not used",IF(F15="Covered by plan","Covered by plan",IF(F15&lt;&gt;"Priced","Unknown treatment",IF(NOT(ISNUMBER(B15)),"Unknown quantity",IF(NOT(ISNUMBER(D15)),"Unknown rate",IF(OR(B15&lt;0,D15&lt;0),"Check negative input",IF(I15="","Unknown currency",IF($B$5="","Choose reporting currency",IF(I15&lt;&gt;$B$5,"Currency differs","Ready")))))))))</x:f>
        <x:v>Unknown treatment</x:v>
      </x:c>
      <x:c r="I15" s="11"/>
    </x:row>
    <x:row r="16" ht="49" customHeight="1">
      <x:c r="A16" s="4" t="str">
        <x:v>Search / browser / extraction</x:v>
      </x:c>
      <x:c r="B16" s="13"/>
      <x:c r="C16" s="11" t="str">
        <x:v>calls or priced units</x:v>
      </x:c>
      <x:c r="D16" s="14"/>
      <x:c r="E16" s="15" t="str">
        <x:f>IF(OR(F16="Not used",F16="Covered by plan"),0,IF(AND(F16="Priced",ISNUMBER(B16),ISNUMBER(D16)),B16*D16,""))</x:f>
      </x:c>
      <x:c r="F16" s="11"/>
      <x:c r="G16" s="11"/>
      <x:c r="H16" s="12" t="str">
        <x:f>IF(F16="Not used","Not used",IF(F16="Covered by plan","Covered by plan",IF(F16&lt;&gt;"Priced","Unknown treatment",IF(NOT(ISNUMBER(B16)),"Unknown quantity",IF(NOT(ISNUMBER(D16)),"Unknown rate",IF(OR(B16&lt;0,D16&lt;0),"Check negative input",IF(I16="","Unknown currency",IF($B$5="","Choose reporting currency",IF(I16&lt;&gt;$B$5,"Currency differs","Ready")))))))))</x:f>
        <x:v>Unknown treatment</x:v>
      </x:c>
      <x:c r="I16" s="11"/>
    </x:row>
    <x:row r="17" ht="49" customHeight="1">
      <x:c r="A17" s="4" t="str">
        <x:v>Media / embeddings</x:v>
      </x:c>
      <x:c r="B17" s="13"/>
      <x:c r="C17" s="11" t="str">
        <x:v>calls or priced units</x:v>
      </x:c>
      <x:c r="D17" s="14"/>
      <x:c r="E17" s="15" t="str">
        <x:f>IF(OR(F17="Not used",F17="Covered by plan"),0,IF(AND(F17="Priced",ISNUMBER(B17),ISNUMBER(D17)),B17*D17,""))</x:f>
      </x:c>
      <x:c r="F17" s="11"/>
      <x:c r="G17" s="11"/>
      <x:c r="H17" s="12" t="str">
        <x:f>IF(F17="Not used","Not used",IF(F17="Covered by plan","Covered by plan",IF(F17&lt;&gt;"Priced","Unknown treatment",IF(NOT(ISNUMBER(B17)),"Unknown quantity",IF(NOT(ISNUMBER(D17)),"Unknown rate",IF(OR(B17&lt;0,D17&lt;0),"Check negative input",IF(I17="","Unknown currency",IF($B$5="","Choose reporting currency",IF(I17&lt;&gt;$B$5,"Currency differs","Ready")))))))))</x:f>
        <x:v>Unknown treatment</x:v>
      </x:c>
      <x:c r="I17" s="11"/>
    </x:row>
    <x:row r="18" ht="49" customHeight="1">
      <x:c r="A18" s="4" t="str">
        <x:v>Host compute</x:v>
      </x:c>
      <x:c r="B18" s="13"/>
      <x:c r="C18" s="4" t="str">
        <x:v>period allocation</x:v>
      </x:c>
      <x:c r="D18" s="14"/>
      <x:c r="E18" s="15" t="str">
        <x:f>IF(OR(F18="Not used",F18="Covered by plan"),0,IF(AND(F18="Priced",ISNUMBER(B18),ISNUMBER(D18)),B18*D18,""))</x:f>
      </x:c>
      <x:c r="F18" s="11"/>
      <x:c r="G18" s="11"/>
      <x:c r="H18" s="12" t="str">
        <x:f>IF(F18="Not used","Not used",IF(F18="Covered by plan","Covered by plan",IF(F18&lt;&gt;"Priced","Unknown treatment",IF(NOT(ISNUMBER(B18)),"Unknown quantity",IF(NOT(ISNUMBER(D18)),"Unknown rate",IF(OR(B18&lt;0,D18&lt;0),"Check negative input",IF(I18="","Unknown currency",IF($B$5="","Choose reporting currency",IF(I18&lt;&gt;$B$5,"Currency differs","Ready")))))))))</x:f>
        <x:v>Unknown treatment</x:v>
      </x:c>
      <x:c r="I18" s="11"/>
    </x:row>
    <x:row r="19" ht="49" customHeight="1">
      <x:c r="A19" s="4" t="str">
        <x:v>Storage</x:v>
      </x:c>
      <x:c r="B19" s="13"/>
      <x:c r="C19" s="4" t="str">
        <x:v>period allocation</x:v>
      </x:c>
      <x:c r="D19" s="14"/>
      <x:c r="E19" s="15" t="str">
        <x:f>IF(OR(F19="Not used",F19="Covered by plan"),0,IF(AND(F19="Priced",ISNUMBER(B19),ISNUMBER(D19)),B19*D19,""))</x:f>
      </x:c>
      <x:c r="F19" s="11"/>
      <x:c r="G19" s="11"/>
      <x:c r="H19" s="12" t="str">
        <x:f>IF(F19="Not used","Not used",IF(F19="Covered by plan","Covered by plan",IF(F19&lt;&gt;"Priced","Unknown treatment",IF(NOT(ISNUMBER(B19)),"Unknown quantity",IF(NOT(ISNUMBER(D19)),"Unknown rate",IF(OR(B19&lt;0,D19&lt;0),"Check negative input",IF(I19="","Unknown currency",IF($B$5="","Choose reporting currency",IF(I19&lt;&gt;$B$5,"Currency differs","Ready")))))))))</x:f>
        <x:v>Unknown treatment</x:v>
      </x:c>
      <x:c r="I19" s="11"/>
    </x:row>
    <x:row r="20" ht="49" customHeight="1">
      <x:c r="A20" s="4" t="str">
        <x:v>Electricity / hardware</x:v>
      </x:c>
      <x:c r="B20" s="13"/>
      <x:c r="C20" s="4" t="str">
        <x:v>period allocation</x:v>
      </x:c>
      <x:c r="D20" s="14"/>
      <x:c r="E20" s="15" t="str">
        <x:f>IF(OR(F20="Not used",F20="Covered by plan"),0,IF(AND(F20="Priced",ISNUMBER(B20),ISNUMBER(D20)),B20*D20,""))</x:f>
      </x:c>
      <x:c r="F20" s="11"/>
      <x:c r="G20" s="11"/>
      <x:c r="H20" s="12" t="str">
        <x:f>IF(F20="Not used","Not used",IF(F20="Covered by plan","Covered by plan",IF(F20&lt;&gt;"Priced","Unknown treatment",IF(NOT(ISNUMBER(B20)),"Unknown quantity",IF(NOT(ISNUMBER(D20)),"Unknown rate",IF(OR(B20&lt;0,D20&lt;0),"Check negative input",IF(I20="","Unknown currency",IF($B$5="","Choose reporting currency",IF(I20&lt;&gt;$B$5,"Currency differs","Ready")))))))))</x:f>
        <x:v>Unknown treatment</x:v>
      </x:c>
      <x:c r="I20" s="11"/>
    </x:row>
    <x:row r="21" ht="49" customHeight="1">
      <x:c r="A21" s="4" t="str">
        <x:v>Tax / fees</x:v>
      </x:c>
      <x:c r="B21" s="13"/>
      <x:c r="C21" s="4" t="str">
        <x:v>period allocation</x:v>
      </x:c>
      <x:c r="D21" s="14"/>
      <x:c r="E21" s="15" t="str">
        <x:f>IF(OR(F21="Not used",F21="Covered by plan"),0,IF(AND(F21="Priced",ISNUMBER(B21),ISNUMBER(D21)),B21*D21,""))</x:f>
      </x:c>
      <x:c r="F21" s="11"/>
      <x:c r="G21" s="11"/>
      <x:c r="H21" s="12" t="str">
        <x:f>IF(F21="Not used","Not used",IF(F21="Covered by plan","Covered by plan",IF(F21&lt;&gt;"Priced","Unknown treatment",IF(NOT(ISNUMBER(B21)),"Unknown quantity",IF(NOT(ISNUMBER(D21)),"Unknown rate",IF(OR(B21&lt;0,D21&lt;0),"Check negative input",IF(I21="","Unknown currency",IF($B$5="","Choose reporting currency",IF(I21&lt;&gt;$B$5,"Currency differs","Ready")))))))))</x:f>
        <x:v>Unknown treatment</x:v>
      </x:c>
      <x:c r="I21" s="11"/>
    </x:row>
    <x:row r="22" ht="49" customHeight="1">
      <x:c r="A22" s="4" t="str">
        <x:v>Operator time</x:v>
      </x:c>
      <x:c r="B22" s="13"/>
      <x:c r="C22" s="4" t="str">
        <x:v>minutes; rate is hourly</x:v>
      </x:c>
      <x:c r="D22" s="14"/>
      <x:c r="E22" s="15" t="str">
        <x:f>IF(OR(F22="Not used",F22="Covered by plan"),0,IF(AND(F22="Priced",ISNUMBER(B22),ISNUMBER(D22)),B22/60*D22,""))</x:f>
      </x:c>
      <x:c r="F22" s="11"/>
      <x:c r="G22" s="11"/>
      <x:c r="H22" s="12" t="str">
        <x:f>IF(F22="Not used","Not used",IF(F22="Covered by plan","Covered by plan",IF(F22&lt;&gt;"Priced","Unknown treatment",IF(NOT(ISNUMBER(B22)),"Unknown quantity",IF(NOT(ISNUMBER(D22)),"Unknown rate",IF(OR(B22&lt;0,D22&lt;0),"Check negative input",IF(I22="","Unknown currency",IF($B$5="","Choose reporting currency",IF(I22&lt;&gt;$B$5,"Currency differs","Ready")))))))))</x:f>
        <x:v>Unknown treatment</x:v>
      </x:c>
      <x:c r="I22" s="11"/>
    </x:row>
    <x:row r="23" ht="49" customHeight="1">
      <x:c r="A23" s="4" t="str">
        <x:v>Other</x:v>
      </x:c>
      <x:c r="B23" s="13"/>
      <x:c r="C23" s="11" t="str">
        <x:v>reader-defined unit</x:v>
      </x:c>
      <x:c r="D23" s="14"/>
      <x:c r="E23" s="15" t="str">
        <x:f>IF(OR(F23="Not used",F23="Covered by plan"),0,IF(AND(F23="Priced",ISNUMBER(B23),ISNUMBER(D23)),B23*D23,""))</x:f>
      </x:c>
      <x:c r="F23" s="11"/>
      <x:c r="G23" s="11"/>
      <x:c r="H23" s="12" t="str">
        <x:f>IF(F23="Not used","Not used",IF(F23="Covered by plan","Covered by plan",IF(F23&lt;&gt;"Priced","Unknown treatment",IF(NOT(ISNUMBER(B23)),"Unknown quantity",IF(NOT(ISNUMBER(D23)),"Unknown rate",IF(OR(B23&lt;0,D23&lt;0),"Check negative input",IF(I23="","Unknown currency",IF($B$5="","Choose reporting currency",IF(I23&lt;&gt;$B$5,"Currency differs","Ready")))))))))</x:f>
        <x:v>Unknown treatment</x:v>
      </x:c>
      <x:c r="I23" s="11"/>
    </x:row>
    <x:row r="24" ht="26" customHeight="1">
      <x:c r="A24" s="4"/>
      <x:c r="B24" s="4"/>
      <x:c r="C24" s="4"/>
      <x:c r="D24" s="4"/>
      <x:c r="E24" s="4"/>
      <x:c r="F24" s="4"/>
      <x:c r="G24" s="4"/>
      <x:c r="H24" s="4"/>
      <x:c r="I24" s="4"/>
    </x:row>
    <x:row r="25" ht="26" customHeight="1">
      <x:c r="A25" s="4"/>
      <x:c r="B25" s="4"/>
      <x:c r="C25" s="4"/>
      <x:c r="D25" s="4"/>
      <x:c r="E25" s="4"/>
      <x:c r="F25" s="4"/>
      <x:c r="G25" s="4"/>
      <x:c r="H25" s="4"/>
      <x:c r="I25" s="4"/>
    </x:row>
    <x:row r="26" ht="45" customHeight="1">
      <x:c r="A26" s="6" t="str">
        <x:v>Known cash components</x:v>
      </x:c>
      <x:c r="B26" s="4"/>
      <x:c r="C26" s="4"/>
      <x:c r="D26" s="4"/>
      <x:c r="E26" s="15" t="str">
        <x:f>IF($B$5="","",SUMIF(H9:H21,"Ready",E9:E21)+IF(H23="Ready",E23,0))</x:f>
      </x:c>
      <x:c r="F26" s="4" t="str">
        <x:v>Only ready rows in the reporting currency; may be incomplete.</x:v>
      </x:c>
      <x:c r="G26" s="4"/>
      <x:c r="H26" s="4"/>
      <x:c r="I26" s="4"/>
    </x:row>
    <x:row r="27" ht="45" customHeight="1">
      <x:c r="A27" s="6" t="str">
        <x:v>Operator value if priced</x:v>
      </x:c>
      <x:c r="B27" s="4"/>
      <x:c r="C27" s="4"/>
      <x:c r="D27" s="4"/>
      <x:c r="E27" s="15" t="str">
        <x:f>IF(H22="Ready",E22,IF(OR(H22="Not used",H22="Covered by plan"),0,""))</x:f>
      </x:c>
      <x:c r="F27" s="4" t="str">
        <x:v>Minutes divided by 60, then multiplied by your hourly value.</x:v>
      </x:c>
      <x:c r="G27" s="4"/>
      <x:c r="H27" s="4"/>
      <x:c r="I27" s="4"/>
    </x:row>
    <x:row r="28" ht="45" customHeight="1">
      <x:c r="A28" s="6" t="str">
        <x:v>Known operating components</x:v>
      </x:c>
      <x:c r="B28" s="4"/>
      <x:c r="C28" s="4"/>
      <x:c r="D28" s="4"/>
      <x:c r="E28" s="15" t="str">
        <x:f>IF($B$5="","",E26+IF(ISNUMBER(E27),E27,0))</x:f>
      </x:c>
      <x:c r="F28" s="4" t="str">
        <x:v>Known cash plus known operator value; may be incomplete.</x:v>
      </x:c>
      <x:c r="G28" s="4"/>
      <x:c r="H28" s="4"/>
      <x:c r="I28" s="4"/>
    </x:row>
    <x:row r="29" ht="45" customHeight="1">
      <x:c r="A29" s="6" t="str">
        <x:v>Full cash estimate</x:v>
      </x:c>
      <x:c r="B29" s="4"/>
      <x:c r="C29" s="4"/>
      <x:c r="D29" s="4"/>
      <x:c r="E29" s="15" t="str">
        <x:f>IF(AND($B$5&lt;&gt;"",COUNTIF(H9:H21,"Ready")+COUNTIF(H9:H21,"Not used")+COUNTIF(H9:H21,"Covered by plan")+IF(OR(H23="Ready",H23="Not used",H23="Covered by plan"),1,0)=14),SUMIF(H9:H21,"Ready",E9:E21)+IF(H23="Ready",E23,0),"")</x:f>
      </x:c>
      <x:c r="F29" s="4" t="str">
        <x:v>Blank while any cash row is unresolved or uses another currency.</x:v>
      </x:c>
      <x:c r="G29" s="4"/>
      <x:c r="H29" s="4"/>
      <x:c r="I29" s="4"/>
    </x:row>
    <x:row r="30" ht="45" customHeight="1">
      <x:c r="A30" s="6" t="str">
        <x:v>Full operating estimate</x:v>
      </x:c>
      <x:c r="B30" s="4"/>
      <x:c r="C30" s="4"/>
      <x:c r="D30" s="4"/>
      <x:c r="E30" s="15" t="str">
        <x:f>IF(AND($B$5&lt;&gt;"",COUNTIF(H9:H23,"Ready")+COUNTIF(H9:H23,"Not used")+COUNTIF(H9:H23,"Covered by plan")=15),SUM(E9:E23),"")</x:f>
      </x:c>
      <x:c r="F30" s="4" t="str">
        <x:v>Blank while any row is unresolved or uses another currency.</x:v>
      </x:c>
      <x:c r="G30" s="4"/>
      <x:c r="H30" s="4"/>
      <x:c r="I30" s="4"/>
    </x:row>
    <x:row r="31" ht="45" customHeight="1">
      <x:c r="A31" s="6" t="str">
        <x:v>Rows still unresolved</x:v>
      </x:c>
      <x:c r="B31" s="4"/>
      <x:c r="C31" s="4"/>
      <x:c r="D31" s="4"/>
      <x:c r="E31" s="16" t="n">
        <x:f>15-(COUNTIF(H9:H23,"Ready")+COUNTIF(H9:H23,"Not used")+COUNTIF(H9:H23,"Covered by plan"))</x:f>
        <x:v>15</x:v>
      </x:c>
      <x:c r="F31" s="4" t="str">
        <x:v>Resolve each relevant row; do not turn missing information into zero.</x:v>
      </x:c>
      <x:c r="G31" s="4"/>
      <x:c r="H31" s="4"/>
      <x:c r="I31" s="4"/>
    </x:row>
    <x:row r="32" ht="26" customHeight="1">
      <x:c r="A32" s="4"/>
      <x:c r="B32" s="4"/>
      <x:c r="C32" s="4"/>
      <x:c r="D32" s="4"/>
      <x:c r="E32" s="4"/>
      <x:c r="F32" s="4"/>
      <x:c r="G32" s="4"/>
      <x:c r="H32" s="4"/>
      <x:c r="I32" s="4"/>
    </x:row>
    <x:row r="33" ht="26" customHeight="1">
      <x:c r="A33" s="4"/>
      <x:c r="B33" s="4"/>
      <x:c r="C33" s="4"/>
      <x:c r="D33" s="4"/>
      <x:c r="E33" s="4"/>
      <x:c r="F33" s="4"/>
      <x:c r="G33" s="4"/>
      <x:c r="H33" s="4"/>
      <x:c r="I33" s="4"/>
    </x:row>
    <x:row r="34" ht="26" customHeight="1">
      <x:c r="A34" s="4" t="str">
        <x:v>Cash paid and usage covered by credits belong in the Ledger sheet. The estimate does not add a credit purchase to the usage that purchase already covers. Use one priced row for uncovered usage and one allocation for the plan or prepaid balance.</x:v>
      </x:c>
      <x:c r="B34" s="4" t="str">
        <x:v>Cash paid and usage covered by credits belong in the Ledger sheet. The estimate does not add a credit purchase to the usage that purchase already covers. Use one priced row for uncovered usage and one allocation for the plan or prepaid balance.</x:v>
      </x:c>
      <x:c r="C34" s="4" t="str">
        <x:v>Cash paid and usage covered by credits belong in the Ledger sheet. The estimate does not add a credit purchase to the usage that purchase already covers. Use one priced row for uncovered usage and one allocation for the plan or prepaid balance.</x:v>
      </x:c>
      <x:c r="D34" s="4" t="str">
        <x:v>Cash paid and usage covered by credits belong in the Ledger sheet. The estimate does not add a credit purchase to the usage that purchase already covers. Use one priced row for uncovered usage and one allocation for the plan or prepaid balance.</x:v>
      </x:c>
      <x:c r="E34" s="4" t="str">
        <x:v>Cash paid and usage covered by credits belong in the Ledger sheet. The estimate does not add a credit purchase to the usage that purchase already covers. Use one priced row for uncovered usage and one allocation for the plan or prepaid balance.</x:v>
      </x:c>
      <x:c r="F34" s="4" t="str">
        <x:v>Cash paid and usage covered by credits belong in the Ledger sheet. The estimate does not add a credit purchase to the usage that purchase already covers. Use one priced row for uncovered usage and one allocation for the plan or prepaid balance.</x:v>
      </x:c>
      <x:c r="G34" s="4" t="str">
        <x:v>Cash paid and usage covered by credits belong in the Ledger sheet. The estimate does not add a credit purchase to the usage that purchase already covers. Use one priced row for uncovered usage and one allocation for the plan or prepaid balance.</x:v>
      </x:c>
      <x:c r="H34" s="4" t="str">
        <x:v>Cash paid and usage covered by credits belong in the Ledger sheet. The estimate does not add a credit purchase to the usage that purchase already covers. Use one priced row for uncovered usage and one allocation for the plan or prepaid balance.</x:v>
      </x:c>
      <x:c r="I34" s="4" t="str">
        <x:v>Cash paid and usage covered by credits belong in the Ledger sheet. The estimate does not add a credit purchase to the usage that purchase already covers. Use one priced row for uncovered usage and one allocation for the plan or prepaid balance.</x:v>
      </x:c>
    </x:row>
    <x:row r="35" ht="26" customHeight="1">
      <x:c r="A35" s="4" t="str">
        <x:v>Cash paid and usage covered by credits belong in the Ledger sheet. The estimate does not add a credit purchase to the usage that purchase already covers. Use one priced row for uncovered usage and one allocation for the plan or prepaid balance.</x:v>
      </x:c>
      <x:c r="B35" s="4" t="str">
        <x:v>Cash paid and usage covered by credits belong in the Ledger sheet. The estimate does not add a credit purchase to the usage that purchase already covers. Use one priced row for uncovered usage and one allocation for the plan or prepaid balance.</x:v>
      </x:c>
      <x:c r="C35" s="4" t="str">
        <x:v>Cash paid and usage covered by credits belong in the Ledger sheet. The estimate does not add a credit purchase to the usage that purchase already covers. Use one priced row for uncovered usage and one allocation for the plan or prepaid balance.</x:v>
      </x:c>
      <x:c r="D35" s="4" t="str">
        <x:v>Cash paid and usage covered by credits belong in the Ledger sheet. The estimate does not add a credit purchase to the usage that purchase already covers. Use one priced row for uncovered usage and one allocation for the plan or prepaid balance.</x:v>
      </x:c>
      <x:c r="E35" s="4" t="str">
        <x:v>Cash paid and usage covered by credits belong in the Ledger sheet. The estimate does not add a credit purchase to the usage that purchase already covers. Use one priced row for uncovered usage and one allocation for the plan or prepaid balance.</x:v>
      </x:c>
      <x:c r="F35" s="4" t="str">
        <x:v>Cash paid and usage covered by credits belong in the Ledger sheet. The estimate does not add a credit purchase to the usage that purchase already covers. Use one priced row for uncovered usage and one allocation for the plan or prepaid balance.</x:v>
      </x:c>
      <x:c r="G35" s="4" t="str">
        <x:v>Cash paid and usage covered by credits belong in the Ledger sheet. The estimate does not add a credit purchase to the usage that purchase already covers. Use one priced row for uncovered usage and one allocation for the plan or prepaid balance.</x:v>
      </x:c>
      <x:c r="H35" s="4" t="str">
        <x:v>Cash paid and usage covered by credits belong in the Ledger sheet. The estimate does not add a credit purchase to the usage that purchase already covers. Use one priced row for uncovered usage and one allocation for the plan or prepaid balance.</x:v>
      </x:c>
      <x:c r="I35" s="4" t="str">
        <x:v>Cash paid and usage covered by credits belong in the Ledger sheet. The estimate does not add a credit purchase to the usage that purchase already covers. Use one priced row for uncovered usage and one allocation for the plan or prepaid balance.</x:v>
      </x:c>
    </x:row>
    <x:row r="36" ht="26" customHeight="1">
      <x:c r="A36" s="4" t="str">
        <x:v>Cash paid and usage covered by credits belong in the Ledger sheet. The estimate does not add a credit purchase to the usage that purchase already covers. Use one priced row for uncovered usage and one allocation for the plan or prepaid balance.</x:v>
      </x:c>
      <x:c r="B36" s="4" t="str">
        <x:v>Cash paid and usage covered by credits belong in the Ledger sheet. The estimate does not add a credit purchase to the usage that purchase already covers. Use one priced row for uncovered usage and one allocation for the plan or prepaid balance.</x:v>
      </x:c>
      <x:c r="C36" s="4" t="str">
        <x:v>Cash paid and usage covered by credits belong in the Ledger sheet. The estimate does not add a credit purchase to the usage that purchase already covers. Use one priced row for uncovered usage and one allocation for the plan or prepaid balance.</x:v>
      </x:c>
      <x:c r="D36" s="4" t="str">
        <x:v>Cash paid and usage covered by credits belong in the Ledger sheet. The estimate does not add a credit purchase to the usage that purchase already covers. Use one priced row for uncovered usage and one allocation for the plan or prepaid balance.</x:v>
      </x:c>
      <x:c r="E36" s="4" t="str">
        <x:v>Cash paid and usage covered by credits belong in the Ledger sheet. The estimate does not add a credit purchase to the usage that purchase already covers. Use one priced row for uncovered usage and one allocation for the plan or prepaid balance.</x:v>
      </x:c>
      <x:c r="F36" s="4" t="str">
        <x:v>Cash paid and usage covered by credits belong in the Ledger sheet. The estimate does not add a credit purchase to the usage that purchase already covers. Use one priced row for uncovered usage and one allocation for the plan or prepaid balance.</x:v>
      </x:c>
      <x:c r="G36" s="4" t="str">
        <x:v>Cash paid and usage covered by credits belong in the Ledger sheet. The estimate does not add a credit purchase to the usage that purchase already covers. Use one priced row for uncovered usage and one allocation for the plan or prepaid balance.</x:v>
      </x:c>
      <x:c r="H36" s="4" t="str">
        <x:v>Cash paid and usage covered by credits belong in the Ledger sheet. The estimate does not add a credit purchase to the usage that purchase already covers. Use one priced row for uncovered usage and one allocation for the plan or prepaid balance.</x:v>
      </x:c>
      <x:c r="I36" s="4" t="str">
        <x:v>Cash paid and usage covered by credits belong in the Ledger sheet. The estimate does not add a credit purchase to the usage that purchase already covers. Use one priced row for uncovered usage and one allocation for the plan or prepaid balance.</x:v>
      </x:c>
    </x:row>
    <x:row r="37" ht="26" customHeight="1">
      <x:c r="A37" s="4"/>
      <x:c r="B37" s="4"/>
      <x:c r="C37" s="4"/>
      <x:c r="D37" s="4"/>
      <x:c r="E37" s="4"/>
      <x:c r="F37" s="4"/>
      <x:c r="G37" s="4"/>
      <x:c r="H37" s="4"/>
      <x:c r="I37" s="4"/>
    </x:row>
  </x:sheetData>
  <x:mergeCells>
    <x:mergeCell ref="D1:I2"/>
    <x:mergeCell ref="D4:I5"/>
    <x:mergeCell ref="F26:I26"/>
    <x:mergeCell ref="F27:I27"/>
    <x:mergeCell ref="F28:I28"/>
    <x:mergeCell ref="F29:I29"/>
    <x:mergeCell ref="F30:I30"/>
    <x:mergeCell ref="F31:I31"/>
    <x:mergeCell ref="A34:I36"/>
  </x:mergeCells>
  <x:dataValidations count="1">
    <x:dataValidation type="list" sqref="F9:F23">
      <x:formula1>"Priced,Covered by plan,Not used"</x:formula1>
    </x:dataValidation>
  </x:dataValidations>
  <x:pageMargins left="0.7" right="0.7" top="0.75" bottom="0.75" header="0.3" footer="0.3"/>
</x:worksheet>
</file>

<file path=xl/worksheets/sheet3.xml><?xml version="1.0" encoding="utf-8"?>
<x:worksheet xmlns:x="http://schemas.openxmlformats.org/spreadsheetml/2006/main">
  <x:sheetPr>
    <x:tabColor rgb="FF345F9A"/>
  </x:sheetPr>
  <x:sheetViews>
    <x:sheetView showGridLines="0" workbookViewId="0">
      <x:pane xSplit="1" ySplit="5" topLeftCell="B6" activePane="bottomRight" state="frozen"/>
    </x:sheetView>
  </x:sheetViews>
  <x:sheetFormatPr defaultRowHeight="15"/>
  <x:cols>
    <x:col min="1" max="1" width="31" hidden="0" customWidth="1"/>
    <x:col min="2" max="2" width="35" hidden="0" customWidth="1"/>
    <x:col min="3" max="3" width="24" hidden="0" customWidth="1"/>
    <x:col min="4" max="4" width="12" hidden="0" customWidth="1"/>
    <x:col min="5" max="5" width="14" hidden="0" customWidth="1"/>
    <x:col min="6" max="6" width="22" hidden="0" customWidth="1"/>
    <x:col min="7" max="7" width="16" hidden="0" customWidth="1"/>
    <x:col min="8" max="8" width="29" hidden="0" customWidth="1"/>
    <x:col min="9" max="9" width="37" hidden="0" customWidth="1"/>
    <x:col min="10" max="10" width="20" hidden="0" customWidth="1"/>
    <x:col min="11" max="11" width="23" hidden="0" customWidth="1"/>
    <x:col min="12" max="12" width="23" hidden="0" customWidth="1"/>
    <x:col min="13" max="13" width="23" hidden="0" customWidth="1"/>
    <x:col min="14" max="14" width="47" hidden="0" customWidth="1"/>
    <x:col min="15" max="15" width="20" hidden="0" customWidth="1"/>
    <x:col min="16" max="16" width="40" hidden="0" customWidth="1"/>
  </x:cols>
  <x:sheetData>
    <x:row r="1" ht="48" customHeight="1">
      <x:c r="A1" s="5" t="str">
        <x:v>Billing-period ledger</x:v>
      </x:c>
      <x:c r="B1" s="4" t="str">
        <x:v>Record scope and evidence. Cash paid, allocated expense, extra charges, and invoices are separate columns. Do not add them together.</x:v>
      </x:c>
      <x:c r="C1" s="4" t="str">
        <x:v>Record scope and evidence. Cash paid, allocated expense, extra charges, and invoices are separate columns. Do not add them together.</x:v>
      </x:c>
      <x:c r="D1" s="4" t="str">
        <x:v>Record scope and evidence. Cash paid, allocated expense, extra charges, and invoices are separate columns. Do not add them together.</x:v>
      </x:c>
      <x:c r="E1" s="4" t="str">
        <x:v>Record scope and evidence. Cash paid, allocated expense, extra charges, and invoices are separate columns. Do not add them together.</x:v>
      </x:c>
      <x:c r="F1" s="4" t="str">
        <x:v>Record scope and evidence. Cash paid, allocated expense, extra charges, and invoices are separate columns. Do not add them together.</x:v>
      </x:c>
      <x:c r="G1" s="4"/>
      <x:c r="H1" s="4"/>
      <x:c r="I1" s="4"/>
      <x:c r="J1" s="4"/>
      <x:c r="K1" s="4"/>
      <x:c r="L1" s="4"/>
      <x:c r="M1" s="4"/>
      <x:c r="N1" s="4"/>
      <x:c r="O1" s="4"/>
      <x:c r="P1" s="4"/>
    </x:row>
    <x:row r="2" ht="26" customHeight="1">
      <x:c r="A2" s="4"/>
      <x:c r="B2" s="4" t="str">
        <x:v>Record scope and evidence. Cash paid, allocated expense, extra charges, and invoices are separate columns. Do not add them together.</x:v>
      </x:c>
      <x:c r="C2" s="4" t="str">
        <x:v>Record scope and evidence. Cash paid, allocated expense, extra charges, and invoices are separate columns. Do not add them together.</x:v>
      </x:c>
      <x:c r="D2" s="4" t="str">
        <x:v>Record scope and evidence. Cash paid, allocated expense, extra charges, and invoices are separate columns. Do not add them together.</x:v>
      </x:c>
      <x:c r="E2" s="4" t="str">
        <x:v>Record scope and evidence. Cash paid, allocated expense, extra charges, and invoices are separate columns. Do not add them together.</x:v>
      </x:c>
      <x:c r="F2" s="4" t="str">
        <x:v>Record scope and evidence. Cash paid, allocated expense, extra charges, and invoices are separate columns. Do not add them together.</x:v>
      </x:c>
      <x:c r="G2" s="4"/>
      <x:c r="H2" s="4"/>
      <x:c r="I2" s="4"/>
      <x:c r="J2" s="4"/>
      <x:c r="K2" s="4"/>
      <x:c r="L2" s="4"/>
      <x:c r="M2" s="4"/>
      <x:c r="N2" s="4"/>
      <x:c r="O2" s="4"/>
      <x:c r="P2" s="4"/>
    </x:row>
    <x:row r="3" ht="26" customHeight="1">
      <x:c r="A3" s="4"/>
      <x:c r="B3" s="4" t="str">
        <x:v>Record scope and evidence. Cash paid, allocated expense, extra charges, and invoices are separate columns. Do not add them together.</x:v>
      </x:c>
      <x:c r="C3" s="4" t="str">
        <x:v>Record scope and evidence. Cash paid, allocated expense, extra charges, and invoices are separate columns. Do not add them together.</x:v>
      </x:c>
      <x:c r="D3" s="4" t="str">
        <x:v>Record scope and evidence. Cash paid, allocated expense, extra charges, and invoices are separate columns. Do not add them together.</x:v>
      </x:c>
      <x:c r="E3" s="4" t="str">
        <x:v>Record scope and evidence. Cash paid, allocated expense, extra charges, and invoices are separate columns. Do not add them together.</x:v>
      </x:c>
      <x:c r="F3" s="4" t="str">
        <x:v>Record scope and evidence. Cash paid, allocated expense, extra charges, and invoices are separate columns. Do not add them together.</x:v>
      </x:c>
      <x:c r="G3" s="4"/>
      <x:c r="H3" s="4"/>
      <x:c r="I3" s="4"/>
      <x:c r="J3" s="4"/>
      <x:c r="K3" s="4"/>
      <x:c r="L3" s="4"/>
      <x:c r="M3" s="4"/>
      <x:c r="N3" s="4"/>
      <x:c r="O3" s="4"/>
      <x:c r="P3" s="4"/>
    </x:row>
    <x:row r="4" ht="26" customHeight="1">
      <x:c r="A4" s="4"/>
      <x:c r="B4" s="4"/>
      <x:c r="C4" s="4"/>
      <x:c r="D4" s="4"/>
      <x:c r="E4" s="4"/>
      <x:c r="F4" s="4"/>
      <x:c r="G4" s="4"/>
      <x:c r="H4" s="4"/>
      <x:c r="I4" s="4"/>
      <x:c r="J4" s="4"/>
      <x:c r="K4" s="4"/>
      <x:c r="L4" s="4"/>
      <x:c r="M4" s="4"/>
      <x:c r="N4" s="4"/>
      <x:c r="O4" s="4"/>
      <x:c r="P4" s="4"/>
    </x:row>
    <x:row r="5" ht="76" customHeight="1">
      <x:c r="A5" s="8" t="str">
        <x:v>Component</x:v>
      </x:c>
      <x:c r="B5" s="8" t="str">
        <x:v>Provider / account / auth route</x:v>
      </x:c>
      <x:c r="C5" s="8" t="str">
        <x:v>Billing period</x:v>
      </x:c>
      <x:c r="D5" s="8" t="str">
        <x:v>Currency</x:v>
      </x:c>
      <x:c r="E5" s="8" t="str">
        <x:v>Quantity</x:v>
      </x:c>
      <x:c r="F5" s="8" t="str">
        <x:v>Unit</x:v>
      </x:c>
      <x:c r="G5" s="8" t="str">
        <x:v>Effective rate</x:v>
      </x:c>
      <x:c r="H5" s="8" t="str">
        <x:v>Rate basis</x:v>
      </x:c>
      <x:c r="I5" s="8" t="str">
        <x:v>Included grant / credit treatment</x:v>
      </x:c>
      <x:c r="J5" s="8" t="str">
        <x:v>Amount already paid</x:v>
      </x:c>
      <x:c r="K5" s="8" t="str">
        <x:v>Allocated recurring expense</x:v>
      </x:c>
      <x:c r="L5" s="8" t="str">
        <x:v>Estimated additional amount</x:v>
      </x:c>
      <x:c r="M5" s="8" t="str">
        <x:v>Verified invoice amount</x:v>
      </x:c>
      <x:c r="N5" s="8" t="str">
        <x:v>Source URL</x:v>
      </x:c>
      <x:c r="O5" s="8" t="str">
        <x:v>Source check date</x:v>
      </x:c>
      <x:c r="P5" s="8" t="str">
        <x:v>Status / unknown reason</x:v>
      </x:c>
    </x:row>
    <x:row r="6" ht="51" customHeight="1">
      <x:c r="A6" s="4" t="str">
        <x:v>OpenClaw software</x:v>
      </x:c>
      <x:c r="B6" s="11"/>
      <x:c r="C6" s="11"/>
      <x:c r="D6" s="11"/>
      <x:c r="E6" s="13"/>
      <x:c r="F6" s="11"/>
      <x:c r="G6" s="14"/>
      <x:c r="H6" s="11"/>
      <x:c r="I6" s="11"/>
      <x:c r="J6" s="14"/>
      <x:c r="K6" s="14"/>
      <x:c r="L6" s="14"/>
      <x:c r="M6" s="14"/>
      <x:c r="N6" s="11"/>
      <x:c r="O6" s="17"/>
      <x:c r="P6" s="11"/>
    </x:row>
    <x:row r="7" ht="51" customHeight="1">
      <x:c r="A7" s="4" t="str">
        <x:v>Subscription / credits</x:v>
      </x:c>
      <x:c r="B7" s="11"/>
      <x:c r="C7" s="11"/>
      <x:c r="D7" s="11"/>
      <x:c r="E7" s="13"/>
      <x:c r="F7" s="11"/>
      <x:c r="G7" s="14"/>
      <x:c r="H7" s="11"/>
      <x:c r="I7" s="11"/>
      <x:c r="J7" s="14"/>
      <x:c r="K7" s="14"/>
      <x:c r="L7" s="14"/>
      <x:c r="M7" s="14"/>
      <x:c r="N7" s="11"/>
      <x:c r="O7" s="17"/>
      <x:c r="P7" s="11"/>
    </x:row>
    <x:row r="8" ht="51" customHeight="1">
      <x:c r="A8" s="4" t="str">
        <x:v>Model input</x:v>
      </x:c>
      <x:c r="B8" s="11"/>
      <x:c r="C8" s="11"/>
      <x:c r="D8" s="11"/>
      <x:c r="E8" s="13"/>
      <x:c r="F8" s="11"/>
      <x:c r="G8" s="14"/>
      <x:c r="H8" s="11"/>
      <x:c r="I8" s="11"/>
      <x:c r="J8" s="14"/>
      <x:c r="K8" s="14"/>
      <x:c r="L8" s="14"/>
      <x:c r="M8" s="14"/>
      <x:c r="N8" s="11"/>
      <x:c r="O8" s="17"/>
      <x:c r="P8" s="11"/>
    </x:row>
    <x:row r="9" ht="51" customHeight="1">
      <x:c r="A9" s="4" t="str">
        <x:v>Model output</x:v>
      </x:c>
      <x:c r="B9" s="11"/>
      <x:c r="C9" s="11"/>
      <x:c r="D9" s="11"/>
      <x:c r="E9" s="13"/>
      <x:c r="F9" s="11"/>
      <x:c r="G9" s="14"/>
      <x:c r="H9" s="11"/>
      <x:c r="I9" s="11"/>
      <x:c r="J9" s="14"/>
      <x:c r="K9" s="14"/>
      <x:c r="L9" s="14"/>
      <x:c r="M9" s="14"/>
      <x:c r="N9" s="11"/>
      <x:c r="O9" s="17"/>
      <x:c r="P9" s="11"/>
    </x:row>
    <x:row r="10" ht="51" customHeight="1">
      <x:c r="A10" s="4" t="str">
        <x:v>Cache read</x:v>
      </x:c>
      <x:c r="B10" s="11"/>
      <x:c r="C10" s="11"/>
      <x:c r="D10" s="11"/>
      <x:c r="E10" s="13"/>
      <x:c r="F10" s="11"/>
      <x:c r="G10" s="14"/>
      <x:c r="H10" s="11"/>
      <x:c r="I10" s="11"/>
      <x:c r="J10" s="14"/>
      <x:c r="K10" s="14"/>
      <x:c r="L10" s="14"/>
      <x:c r="M10" s="14"/>
      <x:c r="N10" s="11"/>
      <x:c r="O10" s="17"/>
      <x:c r="P10" s="11"/>
    </x:row>
    <x:row r="11" ht="51" customHeight="1">
      <x:c r="A11" s="4" t="str">
        <x:v>Cache write: 5 minutes</x:v>
      </x:c>
      <x:c r="B11" s="11"/>
      <x:c r="C11" s="11"/>
      <x:c r="D11" s="11"/>
      <x:c r="E11" s="13"/>
      <x:c r="F11" s="11"/>
      <x:c r="G11" s="14"/>
      <x:c r="H11" s="11"/>
      <x:c r="I11" s="11"/>
      <x:c r="J11" s="14"/>
      <x:c r="K11" s="14"/>
      <x:c r="L11" s="14"/>
      <x:c r="M11" s="14"/>
      <x:c r="N11" s="11"/>
      <x:c r="O11" s="17"/>
      <x:c r="P11" s="11"/>
    </x:row>
    <x:row r="12" ht="51" customHeight="1">
      <x:c r="A12" s="4" t="str">
        <x:v>Cache write: 1 hour</x:v>
      </x:c>
      <x:c r="B12" s="11"/>
      <x:c r="C12" s="11"/>
      <x:c r="D12" s="11"/>
      <x:c r="E12" s="13"/>
      <x:c r="F12" s="11"/>
      <x:c r="G12" s="14"/>
      <x:c r="H12" s="11"/>
      <x:c r="I12" s="11"/>
      <x:c r="J12" s="14"/>
      <x:c r="K12" s="14"/>
      <x:c r="L12" s="14"/>
      <x:c r="M12" s="14"/>
      <x:c r="N12" s="11"/>
      <x:c r="O12" s="17"/>
      <x:c r="P12" s="11"/>
    </x:row>
    <x:row r="13" ht="51" customHeight="1">
      <x:c r="A13" s="4" t="str">
        <x:v>Search / browser / extraction</x:v>
      </x:c>
      <x:c r="B13" s="11"/>
      <x:c r="C13" s="11"/>
      <x:c r="D13" s="11"/>
      <x:c r="E13" s="13"/>
      <x:c r="F13" s="11"/>
      <x:c r="G13" s="14"/>
      <x:c r="H13" s="11"/>
      <x:c r="I13" s="11"/>
      <x:c r="J13" s="14"/>
      <x:c r="K13" s="14"/>
      <x:c r="L13" s="14"/>
      <x:c r="M13" s="14"/>
      <x:c r="N13" s="11"/>
      <x:c r="O13" s="17"/>
      <x:c r="P13" s="11"/>
    </x:row>
    <x:row r="14" ht="51" customHeight="1">
      <x:c r="A14" s="4" t="str">
        <x:v>Media / embeddings</x:v>
      </x:c>
      <x:c r="B14" s="11"/>
      <x:c r="C14" s="11"/>
      <x:c r="D14" s="11"/>
      <x:c r="E14" s="13"/>
      <x:c r="F14" s="11"/>
      <x:c r="G14" s="14"/>
      <x:c r="H14" s="11"/>
      <x:c r="I14" s="11"/>
      <x:c r="J14" s="14"/>
      <x:c r="K14" s="14"/>
      <x:c r="L14" s="14"/>
      <x:c r="M14" s="14"/>
      <x:c r="N14" s="11"/>
      <x:c r="O14" s="17"/>
      <x:c r="P14" s="11"/>
    </x:row>
    <x:row r="15" ht="51" customHeight="1">
      <x:c r="A15" s="4" t="str">
        <x:v>Host compute</x:v>
      </x:c>
      <x:c r="B15" s="11"/>
      <x:c r="C15" s="11"/>
      <x:c r="D15" s="11"/>
      <x:c r="E15" s="13"/>
      <x:c r="F15" s="11"/>
      <x:c r="G15" s="14"/>
      <x:c r="H15" s="11"/>
      <x:c r="I15" s="11"/>
      <x:c r="J15" s="14"/>
      <x:c r="K15" s="14"/>
      <x:c r="L15" s="14"/>
      <x:c r="M15" s="14"/>
      <x:c r="N15" s="11"/>
      <x:c r="O15" s="17"/>
      <x:c r="P15" s="11"/>
    </x:row>
    <x:row r="16" ht="51" customHeight="1">
      <x:c r="A16" s="4" t="str">
        <x:v>Storage</x:v>
      </x:c>
      <x:c r="B16" s="11"/>
      <x:c r="C16" s="11"/>
      <x:c r="D16" s="11"/>
      <x:c r="E16" s="13"/>
      <x:c r="F16" s="11"/>
      <x:c r="G16" s="14"/>
      <x:c r="H16" s="11"/>
      <x:c r="I16" s="11"/>
      <x:c r="J16" s="14"/>
      <x:c r="K16" s="14"/>
      <x:c r="L16" s="14"/>
      <x:c r="M16" s="14"/>
      <x:c r="N16" s="11"/>
      <x:c r="O16" s="17"/>
      <x:c r="P16" s="11"/>
    </x:row>
    <x:row r="17" ht="51" customHeight="1">
      <x:c r="A17" s="4" t="str">
        <x:v>Electricity / hardware</x:v>
      </x:c>
      <x:c r="B17" s="11"/>
      <x:c r="C17" s="11"/>
      <x:c r="D17" s="11"/>
      <x:c r="E17" s="13"/>
      <x:c r="F17" s="11"/>
      <x:c r="G17" s="14"/>
      <x:c r="H17" s="11"/>
      <x:c r="I17" s="11"/>
      <x:c r="J17" s="14"/>
      <x:c r="K17" s="14"/>
      <x:c r="L17" s="14"/>
      <x:c r="M17" s="14"/>
      <x:c r="N17" s="11"/>
      <x:c r="O17" s="17"/>
      <x:c r="P17" s="11"/>
    </x:row>
    <x:row r="18" ht="51" customHeight="1">
      <x:c r="A18" s="4" t="str">
        <x:v>Tax / fees</x:v>
      </x:c>
      <x:c r="B18" s="11"/>
      <x:c r="C18" s="11"/>
      <x:c r="D18" s="11"/>
      <x:c r="E18" s="13"/>
      <x:c r="F18" s="11"/>
      <x:c r="G18" s="14"/>
      <x:c r="H18" s="11"/>
      <x:c r="I18" s="11"/>
      <x:c r="J18" s="14"/>
      <x:c r="K18" s="14"/>
      <x:c r="L18" s="14"/>
      <x:c r="M18" s="14"/>
      <x:c r="N18" s="11"/>
      <x:c r="O18" s="17"/>
      <x:c r="P18" s="11"/>
    </x:row>
    <x:row r="19" ht="51" customHeight="1">
      <x:c r="A19" s="4" t="str">
        <x:v>Operator time</x:v>
      </x:c>
      <x:c r="B19" s="11"/>
      <x:c r="C19" s="11"/>
      <x:c r="D19" s="11"/>
      <x:c r="E19" s="13"/>
      <x:c r="F19" s="11"/>
      <x:c r="G19" s="14"/>
      <x:c r="H19" s="11"/>
      <x:c r="I19" s="11"/>
      <x:c r="J19" s="14"/>
      <x:c r="K19" s="14"/>
      <x:c r="L19" s="14"/>
      <x:c r="M19" s="14"/>
      <x:c r="N19" s="11"/>
      <x:c r="O19" s="17"/>
      <x:c r="P19" s="11"/>
    </x:row>
    <x:row r="20" ht="51" customHeight="1">
      <x:c r="A20" s="4" t="str">
        <x:v>Other</x:v>
      </x:c>
      <x:c r="B20" s="11"/>
      <x:c r="C20" s="11"/>
      <x:c r="D20" s="11"/>
      <x:c r="E20" s="13"/>
      <x:c r="F20" s="11"/>
      <x:c r="G20" s="14"/>
      <x:c r="H20" s="11"/>
      <x:c r="I20" s="11"/>
      <x:c r="J20" s="14"/>
      <x:c r="K20" s="14"/>
      <x:c r="L20" s="14"/>
      <x:c r="M20" s="14"/>
      <x:c r="N20" s="11"/>
      <x:c r="O20" s="17"/>
      <x:c r="P20" s="11"/>
    </x:row>
    <x:row r="21" ht="26" customHeight="1">
      <x:c r="A21" s="4"/>
      <x:c r="B21" s="4"/>
      <x:c r="C21" s="4"/>
      <x:c r="D21" s="4"/>
      <x:c r="E21" s="4"/>
      <x:c r="F21" s="4"/>
      <x:c r="G21" s="4"/>
      <x:c r="H21" s="4"/>
      <x:c r="I21" s="4"/>
      <x:c r="J21" s="4"/>
      <x:c r="K21" s="4"/>
      <x:c r="L21" s="4"/>
      <x:c r="M21" s="4"/>
      <x:c r="N21" s="4"/>
      <x:c r="O21" s="4"/>
      <x:c r="P21" s="4"/>
    </x:row>
    <x:row r="22" ht="26" customHeight="1">
      <x:c r="A22" s="4"/>
      <x:c r="B22" s="4"/>
      <x:c r="C22" s="4"/>
      <x:c r="D22" s="4"/>
      <x:c r="E22" s="4"/>
      <x:c r="F22" s="4"/>
      <x:c r="G22" s="4"/>
      <x:c r="H22" s="4"/>
      <x:c r="I22" s="4"/>
      <x:c r="J22" s="4"/>
      <x:c r="K22" s="4"/>
      <x:c r="L22" s="4"/>
      <x:c r="M22" s="4"/>
      <x:c r="N22" s="4"/>
      <x:c r="O22" s="4"/>
      <x:c r="P22" s="4"/>
    </x:row>
  </x:sheetData>
  <x:mergeCells>
    <x:mergeCell ref="B1:F3"/>
  </x:mergeCells>
  <x:pageMargins left="0.7" right="0.7" top="0.75" bottom="0.75" header="0.3" footer="0.3"/>
</x:worksheet>
</file>

<file path=xl/worksheets/sheet4.xml><?xml version="1.0" encoding="utf-8"?>
<x:worksheet xmlns:x="http://schemas.openxmlformats.org/spreadsheetml/2006/main">
  <x:sheetPr>
    <x:tabColor rgb="FF345F9A"/>
  </x:sheetPr>
  <x:sheetViews>
    <x:sheetView showGridLines="0" workbookViewId="0">
      <x:pane ySplit="8" topLeftCell="A9" activePane="bottomLeft" state="frozen"/>
    </x:sheetView>
  </x:sheetViews>
  <x:sheetFormatPr defaultRowHeight="15"/>
  <x:cols>
    <x:col min="1" max="1" width="33" hidden="0" customWidth="1"/>
    <x:col min="2" max="2" width="14" hidden="0" customWidth="1"/>
    <x:col min="3" max="3" width="24" hidden="0" customWidth="1"/>
    <x:col min="4" max="4" width="17" hidden="0" customWidth="1"/>
    <x:col min="5" max="5" width="19" hidden="0" customWidth="1"/>
    <x:col min="6" max="6" width="63" hidden="0" customWidth="1"/>
  </x:cols>
  <x:sheetData>
    <x:row r="1" ht="48" customHeight="1">
      <x:c r="A1" s="5" t="str">
        <x:v>An assumed 30-day example</x:v>
      </x:c>
      <x:c r="B1" s="4" t="str">
        <x:v>This is authored budget arithmetic, not a measured OpenClaw bill. Only the model rates and software fee are sourced. Replace every workload and allocation assumption.</x:v>
      </x:c>
      <x:c r="C1" s="4" t="str">
        <x:v>This is authored budget arithmetic, not a measured OpenClaw bill. Only the model rates and software fee are sourced. Replace every workload and allocation assumption.</x:v>
      </x:c>
      <x:c r="D1" s="4" t="str">
        <x:v>This is authored budget arithmetic, not a measured OpenClaw bill. Only the model rates and software fee are sourced. Replace every workload and allocation assumption.</x:v>
      </x:c>
      <x:c r="E1" s="4" t="str">
        <x:v>This is authored budget arithmetic, not a measured OpenClaw bill. Only the model rates and software fee are sourced. Replace every workload and allocation assumption.</x:v>
      </x:c>
      <x:c r="F1" s="4" t="str">
        <x:v>This is authored budget arithmetic, not a measured OpenClaw bill. Only the model rates and software fee are sourced. Replace every workload and allocation assumption.</x:v>
      </x:c>
    </x:row>
    <x:row r="2" ht="26" customHeight="1">
      <x:c r="A2" s="4"/>
      <x:c r="B2" s="4" t="str">
        <x:v>This is authored budget arithmetic, not a measured OpenClaw bill. Only the model rates and software fee are sourced. Replace every workload and allocation assumption.</x:v>
      </x:c>
      <x:c r="C2" s="4" t="str">
        <x:v>This is authored budget arithmetic, not a measured OpenClaw bill. Only the model rates and software fee are sourced. Replace every workload and allocation assumption.</x:v>
      </x:c>
      <x:c r="D2" s="4" t="str">
        <x:v>This is authored budget arithmetic, not a measured OpenClaw bill. Only the model rates and software fee are sourced. Replace every workload and allocation assumption.</x:v>
      </x:c>
      <x:c r="E2" s="4" t="str">
        <x:v>This is authored budget arithmetic, not a measured OpenClaw bill. Only the model rates and software fee are sourced. Replace every workload and allocation assumption.</x:v>
      </x:c>
      <x:c r="F2" s="4" t="str">
        <x:v>This is authored budget arithmetic, not a measured OpenClaw bill. Only the model rates and software fee are sourced. Replace every workload and allocation assumption.</x:v>
      </x:c>
    </x:row>
    <x:row r="3" ht="26" customHeight="1">
      <x:c r="A3" s="4"/>
      <x:c r="B3" s="4" t="str">
        <x:v>This is authored budget arithmetic, not a measured OpenClaw bill. Only the model rates and software fee are sourced. Replace every workload and allocation assumption.</x:v>
      </x:c>
      <x:c r="C3" s="4" t="str">
        <x:v>This is authored budget arithmetic, not a measured OpenClaw bill. Only the model rates and software fee are sourced. Replace every workload and allocation assumption.</x:v>
      </x:c>
      <x:c r="D3" s="4" t="str">
        <x:v>This is authored budget arithmetic, not a measured OpenClaw bill. Only the model rates and software fee are sourced. Replace every workload and allocation assumption.</x:v>
      </x:c>
      <x:c r="E3" s="4" t="str">
        <x:v>This is authored budget arithmetic, not a measured OpenClaw bill. Only the model rates and software fee are sourced. Replace every workload and allocation assumption.</x:v>
      </x:c>
      <x:c r="F3" s="4" t="str">
        <x:v>This is authored budget arithmetic, not a measured OpenClaw bill. Only the model rates and software fee are sourced. Replace every workload and allocation assumption.</x:v>
      </x:c>
    </x:row>
    <x:row r="4" ht="26" customHeight="1">
      <x:c r="A4" s="4"/>
      <x:c r="B4" s="4"/>
      <x:c r="C4" s="4"/>
      <x:c r="D4" s="4"/>
      <x:c r="E4" s="4"/>
      <x:c r="F4" s="4"/>
    </x:row>
    <x:row r="5" ht="26" customHeight="1">
      <x:c r="A5" s="4" t="str">
        <x:v>Model / route</x:v>
      </x:c>
      <x:c r="B5" s="4" t="str">
        <x:v>claude-sonnet-5-5 / Anthropic API key</x:v>
      </x:c>
      <x:c r="C5" s="4"/>
      <x:c r="D5" s="4"/>
      <x:c r="E5" s="4"/>
      <x:c r="F5" s="4"/>
    </x:row>
    <x:row r="6" ht="26" customHeight="1">
      <x:c r="A6" s="4" t="str">
        <x:v>Rate scope</x:v>
      </x:c>
      <x:c r="B6" s="4" t="str">
        <x:v>USD, global Standard, uncached input and output</x:v>
      </x:c>
      <x:c r="C6" s="4"/>
      <x:c r="D6" s="4"/>
      <x:c r="E6" s="4"/>
      <x:c r="F6" s="4"/>
    </x:row>
    <x:row r="7" ht="26" customHeight="1">
      <x:c r="A7" s="4" t="str">
        <x:v>Rate check</x:v>
      </x:c>
      <x:c r="B7" s="9" t="n">
        <x:v>46295.5</x:v>
      </x:c>
      <x:c r="C7" s="4"/>
      <x:c r="D7" s="4"/>
      <x:c r="E7" s="4"/>
      <x:c r="F7" s="4"/>
    </x:row>
    <x:row r="8" ht="52" customHeight="1">
      <x:c r="A8" s="8" t="str">
        <x:v>Component</x:v>
      </x:c>
      <x:c r="B8" s="8" t="str">
        <x:v>Quantity</x:v>
      </x:c>
      <x:c r="C8" s="8" t="str">
        <x:v>Unit</x:v>
      </x:c>
      <x:c r="D8" s="8" t="str">
        <x:v>USD rate</x:v>
      </x:c>
      <x:c r="E8" s="8" t="str">
        <x:v>Estimated USD</x:v>
      </x:c>
      <x:c r="F8" s="8" t="str">
        <x:v>Basis</x:v>
      </x:c>
    </x:row>
    <x:row r="9" ht="68" customHeight="1">
      <x:c r="A9" s="4" t="str">
        <x:v>OpenClaw software</x:v>
      </x:c>
      <x:c r="B9" s="18" t="n">
        <x:v>1</x:v>
      </x:c>
      <x:c r="C9" s="4" t="str">
        <x:v>period</x:v>
      </x:c>
      <x:c r="D9" s="19" t="n">
        <x:v>0</x:v>
      </x:c>
      <x:c r="E9" s="15" t="n">
        <x:f>IF(AND(ISNUMBER(B9),ISNUMBER(D9)),B9*D9,"")</x:f>
        <x:v>0</x:v>
      </x:c>
      <x:c r="F9" s="4" t="str">
        <x:v>Sourced software fee; does not include cloud or usage charges.</x:v>
      </x:c>
    </x:row>
    <x:row r="10" ht="68" customHeight="1">
      <x:c r="A10" s="4" t="str">
        <x:v>Model input</x:v>
      </x:c>
      <x:c r="B10" s="18" t="n">
        <x:v>6</x:v>
      </x:c>
      <x:c r="C10" s="4" t="str">
        <x:v>million input tokens</x:v>
      </x:c>
      <x:c r="D10" s="19" t="n">
        <x:v>2</x:v>
      </x:c>
      <x:c r="E10" s="15" t="n">
        <x:f>IF(AND(ISNUMBER(B10),ISNUMBER(D10)),B10*D10,"")</x:f>
        <x:v>12</x:v>
      </x:c>
      <x:c r="F10" s="4" t="str">
        <x:v>Assumed total: 200 model responses × 30,000 input tokens = 6 million. Sourced Standard/global input rate.</x:v>
      </x:c>
    </x:row>
    <x:row r="11" ht="68" customHeight="1">
      <x:c r="A11" s="4" t="str">
        <x:v>Model output</x:v>
      </x:c>
      <x:c r="B11" s="18" t="n">
        <x:v>0.6</x:v>
      </x:c>
      <x:c r="C11" s="4" t="str">
        <x:v>million output tokens</x:v>
      </x:c>
      <x:c r="D11" s="19" t="n">
        <x:v>10</x:v>
      </x:c>
      <x:c r="E11" s="15" t="n">
        <x:f>IF(AND(ISNUMBER(B11),ISNUMBER(D11)),B11*D11,"")</x:f>
        <x:v>6</x:v>
      </x:c>
      <x:c r="F11" s="4" t="str">
        <x:v>Assumed total: 200 model responses × 3,000 output tokens = 0.6 million. Sourced output rate.</x:v>
      </x:c>
    </x:row>
    <x:row r="12" ht="68" customHeight="1">
      <x:c r="A12" s="4" t="str">
        <x:v>External tools</x:v>
      </x:c>
      <x:c r="B12" s="18" t="n">
        <x:v>1</x:v>
      </x:c>
      <x:c r="C12" s="4" t="str">
        <x:v>30-day allocation</x:v>
      </x:c>
      <x:c r="D12" s="19" t="n">
        <x:v>8</x:v>
      </x:c>
      <x:c r="E12" s="15" t="n">
        <x:f>IF(AND(ISNUMBER(B12),ISNUMBER(D12)),B12*D12,"")</x:f>
        <x:v>8</x:v>
      </x:c>
      <x:c r="F12" s="4" t="str">
        <x:v>Author-set budget placeholder. Not a tool-provider quote.</x:v>
      </x:c>
    </x:row>
    <x:row r="13" ht="68" customHeight="1">
      <x:c r="A13" s="4" t="str">
        <x:v>Host compute</x:v>
      </x:c>
      <x:c r="B13" s="18" t="n">
        <x:v>1</x:v>
      </x:c>
      <x:c r="C13" s="4" t="str">
        <x:v>30-day allocation</x:v>
      </x:c>
      <x:c r="D13" s="19" t="n">
        <x:v>10</x:v>
      </x:c>
      <x:c r="E13" s="15" t="n">
        <x:f>IF(AND(ISNUMBER(B13),ISNUMBER(D13)),B13*D13,"")</x:f>
        <x:v>10</x:v>
      </x:c>
      <x:c r="F13" s="4" t="str">
        <x:v>Author-set budget placeholder. Not a hosting quote or recommendation.</x:v>
      </x:c>
    </x:row>
    <x:row r="14" ht="68" customHeight="1">
      <x:c r="A14" s="4" t="str">
        <x:v>Storage</x:v>
      </x:c>
      <x:c r="B14" s="18" t="n">
        <x:v>1</x:v>
      </x:c>
      <x:c r="C14" s="4" t="str">
        <x:v>30-day allocation</x:v>
      </x:c>
      <x:c r="D14" s="19" t="n">
        <x:v>2</x:v>
      </x:c>
      <x:c r="E14" s="15" t="n">
        <x:f>IF(AND(ISNUMBER(B14),ISNUMBER(D14)),B14*D14,"")</x:f>
        <x:v>2</x:v>
      </x:c>
      <x:c r="F14" s="4" t="str">
        <x:v>Author-set budget placeholder. Not a storage-provider quote.</x:v>
      </x:c>
    </x:row>
    <x:row r="15" ht="68" customHeight="1">
      <x:c r="A15" s="4" t="str">
        <x:v>Operator time</x:v>
      </x:c>
      <x:c r="B15" s="18" t="n">
        <x:v>90</x:v>
      </x:c>
      <x:c r="C15" s="4" t="str">
        <x:v>minutes; rate is hourly</x:v>
      </x:c>
      <x:c r="D15" s="19" t="n">
        <x:v>60</x:v>
      </x:c>
      <x:c r="E15" s="15" t="n">
        <x:f>IF(AND(ISNUMBER(B15),ISNUMBER(D15)),B15/60*D15,"")</x:f>
        <x:v>90</x:v>
      </x:c>
      <x:c r="F15" s="4" t="str">
        <x:v>Author-set time and hourly value. Not a wage, invoice, or time measurement.</x:v>
      </x:c>
    </x:row>
    <x:row r="16" ht="68" customHeight="1">
      <x:c r="A16" s="4" t="str">
        <x:v>Tax / fees</x:v>
      </x:c>
      <x:c r="B16" s="18"/>
      <x:c r="C16" s="4" t="str">
        <x:v>unknown</x:v>
      </x:c>
      <x:c r="D16" s="19"/>
      <x:c r="E16" s="15" t="str">
        <x:f>IF(AND(ISNUMBER(B16),ISNUMBER(D16)),B16*D16,"")</x:f>
      </x:c>
      <x:c r="F16" s="4" t="str">
        <x:v>Not supplied. Full totals remain unknown.</x:v>
      </x:c>
    </x:row>
    <x:row r="17" ht="68" customHeight="1">
      <x:c r="A17" s="4" t="str">
        <x:v>Electricity / hardware</x:v>
      </x:c>
      <x:c r="B17" s="18"/>
      <x:c r="C17" s="4" t="str">
        <x:v>unknown</x:v>
      </x:c>
      <x:c r="D17" s="19"/>
      <x:c r="E17" s="15" t="str">
        <x:f>IF(AND(ISNUMBER(B17),ISNUMBER(D17)),B17*D17,"")</x:f>
      </x:c>
      <x:c r="F17" s="4" t="str">
        <x:v>Not supplied. Full totals remain unknown.</x:v>
      </x:c>
    </x:row>
    <x:row r="18" ht="68" customHeight="1">
      <x:c r="A18" s="4" t="str">
        <x:v>Subscription allocation</x:v>
      </x:c>
      <x:c r="B18" s="18" t="n">
        <x:v>1</x:v>
      </x:c>
      <x:c r="C18" s="4" t="str">
        <x:v>not used in example</x:v>
      </x:c>
      <x:c r="D18" s="19" t="n">
        <x:v>0</x:v>
      </x:c>
      <x:c r="E18" s="15" t="n">
        <x:f>IF(AND(ISNUMBER(B18),ISNUMBER(D18)),B18*D18,"")</x:f>
        <x:v>0</x:v>
      </x:c>
      <x:c r="F18" s="4" t="str">
        <x:v>API-key example with no plan allocation; does not establish the reader’s subscription cost.</x:v>
      </x:c>
    </x:row>
    <x:row r="19" ht="26" customHeight="1">
      <x:c r="A19" s="4"/>
      <x:c r="B19" s="4"/>
      <x:c r="C19" s="4"/>
      <x:c r="D19" s="4"/>
      <x:c r="E19" s="4"/>
      <x:c r="F19" s="4"/>
    </x:row>
    <x:row r="20" ht="48" customHeight="1">
      <x:c r="A20" s="6" t="str">
        <x:v>Known cash components</x:v>
      </x:c>
      <x:c r="B20" s="4"/>
      <x:c r="C20" s="4"/>
      <x:c r="D20" s="4"/>
      <x:c r="E20" s="15" t="n">
        <x:f>SUM(E9:E14)+SUM(E16:E18)</x:f>
        <x:v>38</x:v>
      </x:c>
      <x:c r="F20" s="4" t="str">
        <x:v>$18 model use + $8 tools + $10 host + $2 storage. Incomplete.</x:v>
      </x:c>
    </x:row>
    <x:row r="21" ht="48" customHeight="1">
      <x:c r="A21" s="6" t="str">
        <x:v>Operator value</x:v>
      </x:c>
      <x:c r="B21" s="4"/>
      <x:c r="C21" s="4"/>
      <x:c r="D21" s="4"/>
      <x:c r="E21" s="15" t="n">
        <x:f>E15</x:f>
        <x:v>90</x:v>
      </x:c>
      <x:c r="F21" s="4" t="str">
        <x:v>$90 from 90 minutes at an assumed $60/hour.</x:v>
      </x:c>
    </x:row>
    <x:row r="22" ht="48" customHeight="1">
      <x:c r="A22" s="6" t="str">
        <x:v>Known operating components</x:v>
      </x:c>
      <x:c r="B22" s="4"/>
      <x:c r="C22" s="4"/>
      <x:c r="D22" s="4"/>
      <x:c r="E22" s="15" t="n">
        <x:f>E20+E21</x:f>
        <x:v>128</x:v>
      </x:c>
      <x:c r="F22" s="4" t="str">
        <x:v>$128 of listed components. Incomplete; not a monthly-price claim.</x:v>
      </x:c>
    </x:row>
    <x:row r="23" ht="48" customHeight="1">
      <x:c r="A23" s="6" t="str">
        <x:v>Full cash estimate</x:v>
      </x:c>
      <x:c r="B23" s="4"/>
      <x:c r="C23" s="4"/>
      <x:c r="D23" s="4"/>
      <x:c r="E23" s="15" t="str">
        <x:f>IF(COUNT(E9:E14)+COUNT(E16:E18)=9,E20,"")</x:f>
      </x:c>
      <x:c r="F23" s="4" t="str">
        <x:v>Blank because tax and electricity/hardware are unknown.</x:v>
      </x:c>
    </x:row>
    <x:row r="24" ht="48" customHeight="1">
      <x:c r="A24" s="6" t="str">
        <x:v>Full operating estimate</x:v>
      </x:c>
      <x:c r="B24" s="4"/>
      <x:c r="C24" s="4"/>
      <x:c r="D24" s="4"/>
      <x:c r="E24" s="15" t="str">
        <x:f>IF(COUNT(E9:E18)=10,E22,"")</x:f>
      </x:c>
      <x:c r="F24" s="4" t="str">
        <x:v>Blank because tax and electricity/hardware are unknown.</x:v>
      </x:c>
    </x:row>
    <x:row r="25" ht="26" customHeight="1">
      <x:c r="A25" s="4"/>
      <x:c r="B25" s="4"/>
      <x:c r="C25" s="4"/>
      <x:c r="D25" s="4"/>
      <x:c r="E25" s="4"/>
      <x:c r="F25" s="4"/>
    </x:row>
    <x:row r="26" ht="26" customHeight="1">
      <x:c r="A26" s="4"/>
      <x:c r="B26" s="4"/>
      <x:c r="C26" s="4"/>
      <x:c r="D26" s="4"/>
      <x:c r="E26" s="4"/>
      <x:c r="F26" s="4"/>
    </x:row>
    <x:row r="27" ht="76" customHeight="1">
      <x:c r="A27" s="4" t="str">
        <x:v>Rate conditions</x:v>
      </x:c>
      <x:c r="B27" s="4"/>
      <x:c r="C27" s="4"/>
      <x:c r="D27" s="4"/>
      <x:c r="E27" s="4"/>
      <x:c r="F27" s="4" t="str">
        <x:v>No Batch discount, cache writes/reads, regional premium, or provider-side extra tool charge is modeled. The example assumes all 6 million input tokens and 0.6 million output tokens are chargeable.</x:v>
      </x:c>
    </x:row>
    <x:row r="28" ht="76" customHeight="1">
      <x:c r="A28" s="4" t="str">
        <x:v>Workload scope</x:v>
      </x:c>
      <x:c r="B28" s="4"/>
      <x:c r="C28" s="4"/>
      <x:c r="D28" s="4"/>
      <x:c r="E28" s="4"/>
      <x:c r="F28" s="4" t="str">
        <x:v>The assumed 200 responses are all model responses in the period, including any retries, subagents, and compaction that use the model. They are not 200 successful jobs or 200 user messages.</x:v>
      </x:c>
    </x:row>
    <x:row r="29" ht="76" customHeight="1">
      <x:c r="A29" s="4" t="str">
        <x:v>Input formula</x:v>
      </x:c>
      <x:c r="B29" s="4"/>
      <x:c r="C29" s="4"/>
      <x:c r="D29" s="4"/>
      <x:c r="E29" s="4"/>
      <x:c r="F29" s="4" t="str">
        <x:v>6 million input tokens × $2 per million = $12.</x:v>
      </x:c>
    </x:row>
    <x:row r="30" ht="76" customHeight="1">
      <x:c r="A30" s="4" t="str">
        <x:v>Output formula</x:v>
      </x:c>
      <x:c r="B30" s="4"/>
      <x:c r="C30" s="4"/>
      <x:c r="D30" s="4"/>
      <x:c r="E30" s="4"/>
      <x:c r="F30" s="4" t="str">
        <x:v>0.6 million output tokens × $10 per million = $6.</x:v>
      </x:c>
    </x:row>
    <x:row r="31" ht="76" customHeight="1">
      <x:c r="A31" s="4" t="str">
        <x:v>Operator formula</x:v>
      </x:c>
      <x:c r="B31" s="4"/>
      <x:c r="C31" s="4"/>
      <x:c r="D31" s="4"/>
      <x:c r="E31" s="4"/>
      <x:c r="F31" s="4" t="str">
        <x:v>90 minutes ÷ 60 × $60 per hour = $90.</x:v>
      </x:c>
    </x:row>
    <x:row r="32" ht="26" customHeight="1">
      <x:c r="A32" s="4"/>
      <x:c r="B32" s="4"/>
      <x:c r="C32" s="4"/>
      <x:c r="D32" s="4"/>
      <x:c r="E32" s="4"/>
      <x:c r="F32" s="4"/>
    </x:row>
    <x:row r="33" ht="26" customHeight="1">
      <x:c r="A33" s="4"/>
      <x:c r="B33" s="4"/>
      <x:c r="C33" s="4"/>
      <x:c r="D33" s="4"/>
      <x:c r="E33" s="4"/>
      <x:c r="F33" s="4"/>
    </x:row>
    <x:row r="34" ht="52" customHeight="1">
      <x:c r="A34" s="8" t="str">
        <x:v>Public source</x:v>
      </x:c>
      <x:c r="B34" s="8"/>
      <x:c r="C34" s="8"/>
      <x:c r="D34" s="8" t="str">
        <x:v>Checked</x:v>
      </x:c>
      <x:c r="E34" s="8"/>
      <x:c r="F34" s="8" t="str">
        <x:v>URL</x:v>
      </x:c>
    </x:row>
    <x:row r="35" ht="64" customHeight="1">
      <x:c r="A35" s="4" t="str">
        <x:v>OpenClaw software fee</x:v>
      </x:c>
      <x:c r="B35" s="4"/>
      <x:c r="C35" s="4"/>
      <x:c r="D35" s="9" t="n">
        <x:v>46295.5</x:v>
      </x:c>
      <x:c r="E35" s="4"/>
      <x:c r="F35" s="4" t="str">
        <x:v>https://docs.openclaw.ai/help/faq/what-is-openclaw</x:v>
      </x:c>
    </x:row>
    <x:row r="36" ht="64" customHeight="1">
      <x:c r="A36" s="4" t="str">
        <x:v>MIT license</x:v>
      </x:c>
      <x:c r="B36" s="4"/>
      <x:c r="C36" s="4"/>
      <x:c r="D36" s="9" t="n">
        <x:v>46295.5</x:v>
      </x:c>
      <x:c r="E36" s="4"/>
      <x:c r="F36" s="4" t="str">
        <x:v>https://github.com/openclaw/openclaw/blob/main/LICENSE</x:v>
      </x:c>
    </x:row>
    <x:row r="37" ht="64" customHeight="1">
      <x:c r="A37" s="4" t="str">
        <x:v>Exact Claude Sonnet 5.5 SKU</x:v>
      </x:c>
      <x:c r="B37" s="4"/>
      <x:c r="C37" s="4"/>
      <x:c r="D37" s="9" t="n">
        <x:v>46295.5</x:v>
      </x:c>
      <x:c r="E37" s="4"/>
      <x:c r="F37" s="4" t="str">
        <x:v>https://platform.claude.com/docs/en/models/sonnet-5-5/overview</x:v>
      </x:c>
    </x:row>
    <x:row r="38" ht="64" customHeight="1">
      <x:c r="A38" s="4" t="str">
        <x:v>API rate conditions</x:v>
      </x:c>
      <x:c r="B38" s="4"/>
      <x:c r="C38" s="4"/>
      <x:c r="D38" s="9" t="n">
        <x:v>46295.5</x:v>
      </x:c>
      <x:c r="E38" s="4"/>
      <x:c r="F38" s="4" t="str">
        <x:v>https://platform.claude.com/docs/en/about-claude/pricing</x:v>
      </x:c>
    </x:row>
    <x:row r="39" ht="26" customHeight="1">
      <x:c r="A39" s="4"/>
      <x:c r="B39" s="4"/>
      <x:c r="C39" s="4"/>
      <x:c r="D39" s="4"/>
      <x:c r="E39" s="4"/>
      <x:c r="F39" s="4"/>
    </x:row>
    <x:row r="40" ht="26" customHeight="1">
      <x:c r="A40" s="4"/>
      <x:c r="B40" s="4"/>
      <x:c r="C40" s="4"/>
      <x:c r="D40" s="4"/>
      <x:c r="E40" s="4"/>
      <x:c r="F40" s="4"/>
    </x:row>
    <x:row r="41" ht="26" customHeight="1">
      <x:c r="A41" s="4"/>
      <x:c r="B41" s="4"/>
      <x:c r="C41" s="4"/>
      <x:c r="D41" s="4"/>
      <x:c r="E41" s="4"/>
      <x:c r="F41" s="4"/>
    </x:row>
    <x:row r="42" ht="26" customHeight="1">
      <x:c r="A42" s="4"/>
      <x:c r="B42" s="4"/>
      <x:c r="C42" s="4"/>
      <x:c r="D42" s="4"/>
      <x:c r="E42" s="4"/>
      <x:c r="F42" s="4"/>
    </x:row>
    <x:row r="43" ht="26" customHeight="1">
      <x:c r="A43" s="4"/>
      <x:c r="B43" s="4"/>
      <x:c r="C43" s="4"/>
      <x:c r="D43" s="4"/>
      <x:c r="E43" s="4"/>
      <x:c r="F43" s="4"/>
    </x:row>
  </x:sheetData>
  <x:mergeCells>
    <x:mergeCell ref="B1:F3"/>
    <x:mergeCell ref="B5:F5"/>
    <x:mergeCell ref="B6:F6"/>
  </x:mergeCells>
  <x:pageMargins left="0.7" right="0.7" top="0.75" bottom="0.75" header="0.3" footer="0.3"/>
</x:worksheet>
</file>